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checkCompatibility="1" defaultThemeVersion="124226"/>
  <bookViews>
    <workbookView xWindow="930" yWindow="375" windowWidth="15450" windowHeight="1020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КАИП!$21:$23</definedName>
    <definedName name="_xlnm.Print_Area" localSheetId="0">КАИП!$A$1:$L$53</definedName>
  </definedNames>
  <calcPr calcId="145621"/>
</workbook>
</file>

<file path=xl/calcChain.xml><?xml version="1.0" encoding="utf-8"?>
<calcChain xmlns="http://schemas.openxmlformats.org/spreadsheetml/2006/main">
  <c r="L40" i="3" l="1"/>
  <c r="J40" i="3"/>
  <c r="L45" i="3"/>
  <c r="I16" i="3" s="1"/>
  <c r="J45" i="3"/>
  <c r="G16" i="3" s="1"/>
  <c r="H45" i="3"/>
  <c r="E16" i="3" s="1"/>
  <c r="G17" i="3"/>
  <c r="H42" i="3"/>
  <c r="L41" i="3"/>
  <c r="J41" i="3"/>
  <c r="H41" i="3"/>
  <c r="J52" i="3"/>
  <c r="H52" i="3"/>
  <c r="L50" i="3"/>
  <c r="J50" i="3"/>
  <c r="H50" i="3"/>
  <c r="E13" i="3" s="1"/>
  <c r="H47" i="3"/>
  <c r="J43" i="3"/>
  <c r="H43" i="3"/>
  <c r="L31" i="3"/>
  <c r="J31" i="3"/>
  <c r="H31" i="3"/>
  <c r="L30" i="3"/>
  <c r="J30" i="3"/>
  <c r="H30" i="3"/>
  <c r="H26" i="3" s="1"/>
  <c r="L29" i="3"/>
  <c r="J29" i="3"/>
  <c r="H29" i="3"/>
  <c r="J34" i="3"/>
  <c r="H34" i="3"/>
  <c r="H40" i="3" l="1"/>
  <c r="H25" i="3" s="1"/>
  <c r="L52" i="3"/>
  <c r="L27" i="3"/>
  <c r="J27" i="3"/>
  <c r="L26" i="3"/>
  <c r="J26" i="3"/>
  <c r="I17" i="3"/>
  <c r="E17" i="3"/>
  <c r="J47" i="3"/>
  <c r="H32" i="3"/>
  <c r="J32" i="3"/>
  <c r="G15" i="3" l="1"/>
  <c r="E14" i="3" l="1"/>
  <c r="L47" i="3" l="1"/>
  <c r="I14" i="3" l="1"/>
  <c r="L32" i="3"/>
  <c r="E15" i="3" l="1"/>
  <c r="E18" i="3" s="1"/>
  <c r="I15" i="3"/>
  <c r="H27" i="3"/>
  <c r="H28" i="3" l="1"/>
  <c r="G14" i="3"/>
  <c r="I13" i="3"/>
  <c r="I18" i="3" s="1"/>
  <c r="G13" i="3"/>
  <c r="G18" i="3" l="1"/>
  <c r="L25" i="3"/>
  <c r="L24" i="3" s="1"/>
  <c r="J39" i="3"/>
  <c r="J25" i="3"/>
  <c r="L39" i="3"/>
  <c r="L28" i="3"/>
  <c r="J28" i="3"/>
  <c r="H39" i="3"/>
  <c r="J24" i="3" l="1"/>
  <c r="H24" i="3"/>
</calcChain>
</file>

<file path=xl/sharedStrings.xml><?xml version="1.0" encoding="utf-8"?>
<sst xmlns="http://schemas.openxmlformats.org/spreadsheetml/2006/main" count="116" uniqueCount="76">
  <si>
    <t>Итого</t>
  </si>
  <si>
    <t>№ п/п</t>
  </si>
  <si>
    <t xml:space="preserve">Наименование </t>
  </si>
  <si>
    <t>рублей</t>
  </si>
  <si>
    <t>2</t>
  </si>
  <si>
    <t>3</t>
  </si>
  <si>
    <t>4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</si>
  <si>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</si>
  <si>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</si>
  <si>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</si>
  <si>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</si>
  <si>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</si>
  <si>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</si>
  <si>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</si>
  <si>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</si>
  <si>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</si>
  <si>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</si>
  <si>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Муниципальная программа города Ачинска "Развитие образования"</t>
  </si>
  <si>
    <t>1004</t>
  </si>
  <si>
    <t>410</t>
  </si>
  <si>
    <t>0200000000</t>
  </si>
  <si>
    <t>Главный распорядитель бюджетных средств, муниципальная программа города Ачинска, объект</t>
  </si>
  <si>
    <t>5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</si>
  <si>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</si>
  <si>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</si>
  <si>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</si>
  <si>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</si>
  <si>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</si>
  <si>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</si>
  <si>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</si>
  <si>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0503</t>
  </si>
  <si>
    <t>0420086260</t>
  </si>
  <si>
    <t>Сумма 
на 2021 год</t>
  </si>
  <si>
    <t xml:space="preserve"> Сумма 
на 2021 год</t>
  </si>
  <si>
    <t>Муниципальная программа города Ачинска "Обеспечение доступным и комфортным жильем граждан"</t>
  </si>
  <si>
    <t>0501</t>
  </si>
  <si>
    <t>1600000000</t>
  </si>
  <si>
    <t xml:space="preserve">Строительство кладбища </t>
  </si>
  <si>
    <t>Сумма 
на 2022 год</t>
  </si>
  <si>
    <t xml:space="preserve"> Сумма 
на 2022 год</t>
  </si>
  <si>
    <t>161F36748S</t>
  </si>
  <si>
    <t>Приобретение жилых помещений для переселения граждан из аварийного жилищного фонда</t>
  </si>
  <si>
    <t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</t>
  </si>
  <si>
    <t>10</t>
  </si>
  <si>
    <t>1610013170</t>
  </si>
  <si>
    <t>Муниципальная программа города Ачинска "Развитие транспортной системы"</t>
  </si>
  <si>
    <t>1200000000</t>
  </si>
  <si>
    <t>161F367483</t>
  </si>
  <si>
    <t>161F367484</t>
  </si>
  <si>
    <t>0502</t>
  </si>
  <si>
    <t>0230075870</t>
  </si>
  <si>
    <t>0410083010</t>
  </si>
  <si>
    <t>Проектные работы для строительства модульной котельной для теплоснабжения домов № 6, 8 переулок Простой</t>
  </si>
  <si>
    <t>1610013180</t>
  </si>
  <si>
    <t>Муниципальная программа города Ачинска "Развитие культуры"</t>
  </si>
  <si>
    <t>Реконструкция здания МБУК "ДХШ"</t>
  </si>
  <si>
    <t>0703</t>
  </si>
  <si>
    <t>08500L3060</t>
  </si>
  <si>
    <t>2021/
2022</t>
  </si>
  <si>
    <t>Перечень строек и объектов
на 2021 год и плановый период 2022-2023 годов</t>
  </si>
  <si>
    <t>Сумма 
на 2023 год</t>
  </si>
  <si>
    <t xml:space="preserve"> Сумма 
на 2023 год</t>
  </si>
  <si>
    <t>2021/   2023</t>
  </si>
  <si>
    <t>2021/          2022</t>
  </si>
  <si>
    <t>2021</t>
  </si>
  <si>
    <t>2021/ 2023</t>
  </si>
  <si>
    <t>0409</t>
  </si>
  <si>
    <t>1210072220</t>
  </si>
  <si>
    <t>Проектные работы , инженерно - геодезические, инженерно - геологические изыскания обустройство тротуаров на улицах  и переулках города</t>
  </si>
  <si>
    <t>Строительство 3- х многоквартирных жилых домов в Юго - Восточном районе города Ачинска</t>
  </si>
  <si>
    <t>к решению Ачинского городского Совета депутатов</t>
  </si>
  <si>
    <t>Приложение 9</t>
  </si>
  <si>
    <t>Техническое присоединение к электрическим сетям 3-х многоквартирных жилых домов в Юго - Восточном районе города Ачинска</t>
  </si>
  <si>
    <t xml:space="preserve">Авторский надзор за  строительством многоквартирных жилых домов в Юго - Восточном районе города Ачинска
</t>
  </si>
  <si>
    <t>Строительство тепловых сетей в Юго - Восточном районе города Ачинска</t>
  </si>
  <si>
    <t>от 04.12.2020 № 6-25р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</si>
</sst>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2" fontId="1" fillId="2" borderId="1" xfId="0" applyNumberFormat="1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/>
    <xf numFmtId="0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1" fontId="1" fillId="2" borderId="10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/>
    </xf>
    <xf numFmtId="2" fontId="1" fillId="2" borderId="10" xfId="0" applyNumberFormat="1" applyFont="1" applyFill="1" applyBorder="1" applyAlignment="1">
      <alignment horizontal="left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0" fontId="0" fillId="2" borderId="4" xfId="0" applyFill="1" applyBorder="1"/>
    <xf numFmtId="4" fontId="1" fillId="2" borderId="3" xfId="0" applyNumberFormat="1" applyFont="1" applyFill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center" vertical="center"/>
    </xf>
    <xf numFmtId="4" fontId="1" fillId="2" borderId="8" xfId="0" applyNumberFormat="1" applyFont="1" applyFill="1" applyBorder="1" applyAlignment="1">
      <alignment horizontal="center" vertical="center" wrapText="1"/>
    </xf>
    <xf numFmtId="4" fontId="1" fillId="2" borderId="9" xfId="0" applyNumberFormat="1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2:L53"/>
  <sheetViews>
    <sheetView showGridLines="0" tabSelected="1" view="pageBreakPreview" zoomScale="70" zoomScaleNormal="100" zoomScaleSheetLayoutView="70" workbookViewId="0">
      <selection activeCell="H6" sqref="H6"/>
    </sheetView>
  </sheetViews>
  <sheetFormatPr defaultColWidth="9.140625" defaultRowHeight="12.75" customHeight="1" outlineLevelRow="1" x14ac:dyDescent="0.3"/>
  <cols>
    <col min="1" max="1" width="5.140625" style="11" customWidth="1"/>
    <col min="2" max="2" width="45.5703125" style="7" customWidth="1"/>
    <col min="3" max="3" width="9.7109375" style="7" customWidth="1"/>
    <col min="4" max="4" width="13" style="17" customWidth="1"/>
    <col min="5" max="5" width="16.5703125" style="7" customWidth="1"/>
    <col min="6" max="6" width="8.7109375" style="7" customWidth="1"/>
    <col min="7" max="7" width="8.5703125" style="7" customWidth="1"/>
    <col min="8" max="8" width="14.140625" style="7" customWidth="1"/>
    <col min="9" max="9" width="7.42578125" style="7" customWidth="1"/>
    <col min="10" max="10" width="11.28515625" style="7" customWidth="1"/>
    <col min="11" max="11" width="10.85546875" style="7" customWidth="1"/>
    <col min="12" max="12" width="21" style="7" customWidth="1"/>
    <col min="13" max="16384" width="9.140625" style="7"/>
  </cols>
  <sheetData>
    <row r="2" spans="1:12" ht="18.600000000000001" customHeight="1" x14ac:dyDescent="0.3">
      <c r="H2" s="7" t="s">
        <v>71</v>
      </c>
    </row>
    <row r="3" spans="1:12" ht="18.75" x14ac:dyDescent="0.3">
      <c r="H3" s="51" t="s">
        <v>70</v>
      </c>
      <c r="I3" s="51"/>
      <c r="J3" s="51"/>
      <c r="K3" s="51"/>
      <c r="L3" s="51"/>
    </row>
    <row r="4" spans="1:12" ht="18.75" x14ac:dyDescent="0.3">
      <c r="H4" s="7" t="s">
        <v>75</v>
      </c>
    </row>
    <row r="5" spans="1:12" ht="18.75" x14ac:dyDescent="0.3"/>
    <row r="6" spans="1:12" s="10" customFormat="1" ht="18.75" x14ac:dyDescent="0.2">
      <c r="D6" s="11"/>
    </row>
    <row r="7" spans="1:12" s="10" customFormat="1" ht="18.75" x14ac:dyDescent="0.2">
      <c r="D7" s="11"/>
    </row>
    <row r="8" spans="1:12" s="10" customFormat="1" ht="42.75" customHeight="1" x14ac:dyDescent="0.2">
      <c r="A8" s="52" t="s">
        <v>59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</row>
    <row r="9" spans="1:12" s="10" customFormat="1" ht="18.75" x14ac:dyDescent="0.2">
      <c r="A9" s="12"/>
      <c r="B9" s="11"/>
      <c r="C9" s="11"/>
      <c r="D9" s="11"/>
      <c r="E9" s="11"/>
    </row>
    <row r="10" spans="1:12" s="10" customFormat="1" ht="18.75" x14ac:dyDescent="0.2">
      <c r="D10" s="11"/>
      <c r="J10" s="18" t="s">
        <v>3</v>
      </c>
    </row>
    <row r="11" spans="1:12" ht="66.75" customHeight="1" x14ac:dyDescent="0.3">
      <c r="A11" s="14" t="s">
        <v>1</v>
      </c>
      <c r="B11" s="40" t="s">
        <v>2</v>
      </c>
      <c r="C11" s="53"/>
      <c r="D11" s="41"/>
      <c r="E11" s="39" t="s">
        <v>32</v>
      </c>
      <c r="F11" s="39"/>
      <c r="G11" s="39" t="s">
        <v>38</v>
      </c>
      <c r="H11" s="39"/>
      <c r="I11" s="39" t="s">
        <v>60</v>
      </c>
      <c r="J11" s="39"/>
    </row>
    <row r="12" spans="1:12" ht="18.75" x14ac:dyDescent="0.3">
      <c r="A12" s="14">
        <v>1</v>
      </c>
      <c r="B12" s="40" t="s">
        <v>4</v>
      </c>
      <c r="C12" s="53"/>
      <c r="D12" s="41"/>
      <c r="E12" s="39" t="s">
        <v>5</v>
      </c>
      <c r="F12" s="39"/>
      <c r="G12" s="39" t="s">
        <v>6</v>
      </c>
      <c r="H12" s="39"/>
      <c r="I12" s="39" t="s">
        <v>22</v>
      </c>
      <c r="J12" s="39"/>
    </row>
    <row r="13" spans="1:12" ht="42" customHeight="1" outlineLevel="1" x14ac:dyDescent="0.3">
      <c r="A13" s="3">
        <v>1</v>
      </c>
      <c r="B13" s="45" t="s">
        <v>17</v>
      </c>
      <c r="C13" s="45"/>
      <c r="D13" s="45"/>
      <c r="E13" s="46">
        <f>H50</f>
        <v>59844200</v>
      </c>
      <c r="F13" s="46"/>
      <c r="G13" s="46">
        <f t="shared" ref="G13" si="0">J50</f>
        <v>54484500</v>
      </c>
      <c r="H13" s="46"/>
      <c r="I13" s="46">
        <f t="shared" ref="I13" si="1">L50</f>
        <v>52591200</v>
      </c>
      <c r="J13" s="46"/>
    </row>
    <row r="14" spans="1:12" ht="42" customHeight="1" outlineLevel="1" x14ac:dyDescent="0.3">
      <c r="A14" s="3">
        <v>2</v>
      </c>
      <c r="B14" s="45" t="s">
        <v>34</v>
      </c>
      <c r="C14" s="45"/>
      <c r="D14" s="45"/>
      <c r="E14" s="46">
        <f>H34+H47</f>
        <v>142661779.15000001</v>
      </c>
      <c r="F14" s="46"/>
      <c r="G14" s="46">
        <f>J34+J47</f>
        <v>341378961.99000001</v>
      </c>
      <c r="H14" s="46"/>
      <c r="I14" s="46">
        <f>L34+L47</f>
        <v>0</v>
      </c>
      <c r="J14" s="46"/>
    </row>
    <row r="15" spans="1:12" ht="66.599999999999994" customHeight="1" outlineLevel="1" x14ac:dyDescent="0.3">
      <c r="A15" s="3">
        <v>3</v>
      </c>
      <c r="B15" s="55" t="s">
        <v>28</v>
      </c>
      <c r="C15" s="56"/>
      <c r="D15" s="57"/>
      <c r="E15" s="33">
        <f>H32+H43</f>
        <v>31399058.66</v>
      </c>
      <c r="F15" s="34"/>
      <c r="G15" s="33">
        <f>J32+J43</f>
        <v>18892903.789999999</v>
      </c>
      <c r="H15" s="34"/>
      <c r="I15" s="33">
        <f>L32</f>
        <v>10284963.17</v>
      </c>
      <c r="J15" s="34"/>
    </row>
    <row r="16" spans="1:12" ht="51.75" customHeight="1" outlineLevel="1" x14ac:dyDescent="0.3">
      <c r="A16" s="3">
        <v>4</v>
      </c>
      <c r="B16" s="45" t="s">
        <v>45</v>
      </c>
      <c r="C16" s="45"/>
      <c r="D16" s="45"/>
      <c r="E16" s="46">
        <f>H45</f>
        <v>5084200</v>
      </c>
      <c r="F16" s="46"/>
      <c r="G16" s="46">
        <f t="shared" ref="G16" si="2">J45</f>
        <v>5513700</v>
      </c>
      <c r="H16" s="46"/>
      <c r="I16" s="46">
        <f t="shared" ref="I16" si="3">L45</f>
        <v>5513700</v>
      </c>
      <c r="J16" s="46"/>
    </row>
    <row r="17" spans="1:12" ht="51.75" customHeight="1" outlineLevel="1" x14ac:dyDescent="0.3">
      <c r="A17" s="3">
        <v>5</v>
      </c>
      <c r="B17" s="45" t="s">
        <v>54</v>
      </c>
      <c r="C17" s="45"/>
      <c r="D17" s="45"/>
      <c r="E17" s="33">
        <f>H53</f>
        <v>19783031</v>
      </c>
      <c r="F17" s="34"/>
      <c r="G17" s="33">
        <f>J53</f>
        <v>46160405</v>
      </c>
      <c r="H17" s="34"/>
      <c r="I17" s="33">
        <f t="shared" ref="I17" si="4">L53</f>
        <v>0</v>
      </c>
      <c r="J17" s="34"/>
    </row>
    <row r="18" spans="1:12" ht="18.75" x14ac:dyDescent="0.3">
      <c r="A18" s="42" t="s">
        <v>0</v>
      </c>
      <c r="B18" s="43"/>
      <c r="C18" s="43"/>
      <c r="D18" s="44"/>
      <c r="E18" s="46">
        <f>SUM(E13:F15)+E16+E17</f>
        <v>258772268.81</v>
      </c>
      <c r="F18" s="46"/>
      <c r="G18" s="46">
        <f t="shared" ref="G18" si="5">SUM(G13:H15)+G16+G17</f>
        <v>466430470.78000003</v>
      </c>
      <c r="H18" s="46"/>
      <c r="I18" s="46">
        <f t="shared" ref="I18" si="6">SUM(I13:J15)+I16+I17</f>
        <v>68389863.170000002</v>
      </c>
      <c r="J18" s="46"/>
    </row>
    <row r="19" spans="1:12" ht="15.75" customHeight="1" x14ac:dyDescent="0.3">
      <c r="A19" s="12"/>
      <c r="B19" s="12"/>
      <c r="C19" s="12"/>
      <c r="D19" s="12"/>
      <c r="E19" s="12"/>
    </row>
    <row r="20" spans="1:12" ht="18.75" x14ac:dyDescent="0.3">
      <c r="L20" s="18" t="s">
        <v>3</v>
      </c>
    </row>
    <row r="21" spans="1:12" ht="36.75" customHeight="1" x14ac:dyDescent="0.3">
      <c r="A21" s="54" t="s">
        <v>1</v>
      </c>
      <c r="B21" s="39" t="s">
        <v>21</v>
      </c>
      <c r="C21" s="39" t="s">
        <v>23</v>
      </c>
      <c r="D21" s="39"/>
      <c r="E21" s="39"/>
      <c r="F21" s="39"/>
      <c r="G21" s="39" t="s">
        <v>7</v>
      </c>
      <c r="H21" s="35" t="s">
        <v>33</v>
      </c>
      <c r="I21" s="36"/>
      <c r="J21" s="35" t="s">
        <v>39</v>
      </c>
      <c r="K21" s="36"/>
      <c r="L21" s="39" t="s">
        <v>61</v>
      </c>
    </row>
    <row r="22" spans="1:12" ht="59.25" customHeight="1" x14ac:dyDescent="0.3">
      <c r="A22" s="54"/>
      <c r="B22" s="39"/>
      <c r="C22" s="19" t="s">
        <v>24</v>
      </c>
      <c r="D22" s="19" t="s">
        <v>25</v>
      </c>
      <c r="E22" s="19" t="s">
        <v>26</v>
      </c>
      <c r="F22" s="19" t="s">
        <v>27</v>
      </c>
      <c r="G22" s="39"/>
      <c r="H22" s="37"/>
      <c r="I22" s="38"/>
      <c r="J22" s="37"/>
      <c r="K22" s="38"/>
      <c r="L22" s="39"/>
    </row>
    <row r="23" spans="1:12" ht="18.75" x14ac:dyDescent="0.3">
      <c r="A23" s="16">
        <v>1</v>
      </c>
      <c r="B23" s="5" t="s">
        <v>4</v>
      </c>
      <c r="C23" s="5" t="s">
        <v>5</v>
      </c>
      <c r="D23" s="5" t="s">
        <v>6</v>
      </c>
      <c r="E23" s="5" t="s">
        <v>22</v>
      </c>
      <c r="F23" s="3">
        <v>6</v>
      </c>
      <c r="G23" s="3">
        <v>7</v>
      </c>
      <c r="H23" s="49">
        <v>8</v>
      </c>
      <c r="I23" s="50"/>
      <c r="J23" s="40" t="s">
        <v>16</v>
      </c>
      <c r="K23" s="41"/>
      <c r="L23" s="5" t="s">
        <v>43</v>
      </c>
    </row>
    <row r="24" spans="1:12" ht="25.5" customHeight="1" x14ac:dyDescent="0.3">
      <c r="A24" s="16">
        <v>1</v>
      </c>
      <c r="B24" s="45" t="s">
        <v>8</v>
      </c>
      <c r="C24" s="45"/>
      <c r="D24" s="45"/>
      <c r="E24" s="45"/>
      <c r="F24" s="45"/>
      <c r="G24" s="45"/>
      <c r="H24" s="33">
        <f>H25+H26+H27</f>
        <v>258772268.81</v>
      </c>
      <c r="I24" s="34"/>
      <c r="J24" s="33">
        <f>J25+J26+J27</f>
        <v>466430470.78000003</v>
      </c>
      <c r="K24" s="34"/>
      <c r="L24" s="9">
        <f>L25+L26+L27</f>
        <v>68389863.170000002</v>
      </c>
    </row>
    <row r="25" spans="1:12" ht="18.75" x14ac:dyDescent="0.3">
      <c r="A25" s="16">
        <v>2</v>
      </c>
      <c r="B25" s="6" t="s">
        <v>9</v>
      </c>
      <c r="C25" s="6"/>
      <c r="D25" s="5"/>
      <c r="E25" s="6"/>
      <c r="F25" s="6"/>
      <c r="G25" s="6"/>
      <c r="H25" s="33">
        <f>H29+H40</f>
        <v>62886268.810000002</v>
      </c>
      <c r="I25" s="34"/>
      <c r="J25" s="33">
        <f>J29+J40</f>
        <v>43250772.939999998</v>
      </c>
      <c r="K25" s="34"/>
      <c r="L25" s="9">
        <f>L29+L40</f>
        <v>15798663.17</v>
      </c>
    </row>
    <row r="26" spans="1:12" ht="18.75" x14ac:dyDescent="0.3">
      <c r="A26" s="16">
        <v>3</v>
      </c>
      <c r="B26" s="6" t="s">
        <v>10</v>
      </c>
      <c r="C26" s="6"/>
      <c r="D26" s="5"/>
      <c r="E26" s="6"/>
      <c r="F26" s="6"/>
      <c r="G26" s="6"/>
      <c r="H26" s="33">
        <f>H30+H41</f>
        <v>96094200</v>
      </c>
      <c r="I26" s="34"/>
      <c r="J26" s="33">
        <f>J30+J41</f>
        <v>153447358.13</v>
      </c>
      <c r="K26" s="34"/>
      <c r="L26" s="9">
        <f>L30+L41</f>
        <v>52591200</v>
      </c>
    </row>
    <row r="27" spans="1:12" ht="18.75" x14ac:dyDescent="0.3">
      <c r="A27" s="16">
        <v>4</v>
      </c>
      <c r="B27" s="6" t="s">
        <v>11</v>
      </c>
      <c r="C27" s="6"/>
      <c r="D27" s="5"/>
      <c r="E27" s="6"/>
      <c r="F27" s="6"/>
      <c r="G27" s="6"/>
      <c r="H27" s="33">
        <f>H31+H42</f>
        <v>99791800</v>
      </c>
      <c r="I27" s="34"/>
      <c r="J27" s="33">
        <f>J31+J42</f>
        <v>269732339.71000004</v>
      </c>
      <c r="K27" s="34"/>
      <c r="L27" s="9">
        <f>L31+L42</f>
        <v>0</v>
      </c>
    </row>
    <row r="28" spans="1:12" ht="37.5" x14ac:dyDescent="0.3">
      <c r="A28" s="16">
        <v>5</v>
      </c>
      <c r="B28" s="6" t="s">
        <v>12</v>
      </c>
      <c r="C28" s="5" t="s">
        <v>13</v>
      </c>
      <c r="D28" s="5"/>
      <c r="E28" s="6"/>
      <c r="F28" s="6"/>
      <c r="G28" s="6"/>
      <c r="H28" s="33">
        <f>H29+H30+H31</f>
        <v>153730395.19999999</v>
      </c>
      <c r="I28" s="34"/>
      <c r="J28" s="33">
        <f>J29+J30+J31</f>
        <v>357009275.88999999</v>
      </c>
      <c r="K28" s="34"/>
      <c r="L28" s="9">
        <f>L29+L30+L31</f>
        <v>10284963.17</v>
      </c>
    </row>
    <row r="29" spans="1:12" ht="18.75" x14ac:dyDescent="0.3">
      <c r="A29" s="16">
        <v>6</v>
      </c>
      <c r="B29" s="6" t="s">
        <v>9</v>
      </c>
      <c r="C29" s="6"/>
      <c r="D29" s="5"/>
      <c r="E29" s="6"/>
      <c r="F29" s="6"/>
      <c r="G29" s="6"/>
      <c r="H29" s="33">
        <f>H33+H35+H36</f>
        <v>37273795.200000003</v>
      </c>
      <c r="I29" s="34"/>
      <c r="J29" s="33">
        <f>J33+J35+J36</f>
        <v>34012878.049999997</v>
      </c>
      <c r="K29" s="34"/>
      <c r="L29" s="13">
        <f>L33+L35+L36</f>
        <v>10284963.17</v>
      </c>
    </row>
    <row r="30" spans="1:12" ht="18.75" x14ac:dyDescent="0.3">
      <c r="A30" s="16">
        <v>7</v>
      </c>
      <c r="B30" s="6" t="s">
        <v>10</v>
      </c>
      <c r="C30" s="6"/>
      <c r="D30" s="5"/>
      <c r="E30" s="6"/>
      <c r="F30" s="6"/>
      <c r="G30" s="6"/>
      <c r="H30" s="33">
        <f>H38</f>
        <v>31353700</v>
      </c>
      <c r="I30" s="58"/>
      <c r="J30" s="33">
        <f>J38</f>
        <v>85710158.129999995</v>
      </c>
      <c r="K30" s="58"/>
      <c r="L30" s="13">
        <f>L38</f>
        <v>0</v>
      </c>
    </row>
    <row r="31" spans="1:12" ht="18.75" x14ac:dyDescent="0.3">
      <c r="A31" s="16">
        <v>8</v>
      </c>
      <c r="B31" s="6" t="s">
        <v>11</v>
      </c>
      <c r="C31" s="6"/>
      <c r="D31" s="5"/>
      <c r="E31" s="6"/>
      <c r="F31" s="6"/>
      <c r="G31" s="6"/>
      <c r="H31" s="33">
        <f>H37</f>
        <v>85102900</v>
      </c>
      <c r="I31" s="58"/>
      <c r="J31" s="33">
        <f>J37</f>
        <v>237286239.71000001</v>
      </c>
      <c r="K31" s="58"/>
      <c r="L31" s="13">
        <f>L37</f>
        <v>0</v>
      </c>
    </row>
    <row r="32" spans="1:12" ht="102" customHeight="1" x14ac:dyDescent="0.3">
      <c r="A32" s="16">
        <v>9</v>
      </c>
      <c r="B32" s="6" t="s">
        <v>28</v>
      </c>
      <c r="C32" s="6"/>
      <c r="D32" s="5"/>
      <c r="E32" s="5" t="s">
        <v>29</v>
      </c>
      <c r="F32" s="6"/>
      <c r="G32" s="6"/>
      <c r="H32" s="33">
        <f>H33</f>
        <v>30322438.449999999</v>
      </c>
      <c r="I32" s="34"/>
      <c r="J32" s="33">
        <f>J33</f>
        <v>18892903.789999999</v>
      </c>
      <c r="K32" s="34"/>
      <c r="L32" s="9">
        <f>L33</f>
        <v>10284963.17</v>
      </c>
    </row>
    <row r="33" spans="1:12" ht="37.5" x14ac:dyDescent="0.3">
      <c r="A33" s="16">
        <v>10</v>
      </c>
      <c r="B33" s="6" t="s">
        <v>37</v>
      </c>
      <c r="C33" s="5" t="s">
        <v>13</v>
      </c>
      <c r="D33" s="5" t="s">
        <v>30</v>
      </c>
      <c r="E33" s="5" t="s">
        <v>31</v>
      </c>
      <c r="F33" s="5" t="s">
        <v>19</v>
      </c>
      <c r="G33" s="5" t="s">
        <v>62</v>
      </c>
      <c r="H33" s="33">
        <v>30322438.449999999</v>
      </c>
      <c r="I33" s="34"/>
      <c r="J33" s="33">
        <v>18892903.789999999</v>
      </c>
      <c r="K33" s="34"/>
      <c r="L33" s="9">
        <v>10284963.17</v>
      </c>
    </row>
    <row r="34" spans="1:12" ht="66" customHeight="1" x14ac:dyDescent="0.3">
      <c r="A34" s="16">
        <v>11</v>
      </c>
      <c r="B34" s="1" t="s">
        <v>34</v>
      </c>
      <c r="C34" s="5"/>
      <c r="D34" s="5"/>
      <c r="E34" s="20" t="s">
        <v>36</v>
      </c>
      <c r="F34" s="5"/>
      <c r="G34" s="14"/>
      <c r="H34" s="33">
        <f>H35+H36+H37+H38</f>
        <v>123407956.75</v>
      </c>
      <c r="I34" s="34"/>
      <c r="J34" s="33">
        <f>J35+J36+J37+J38</f>
        <v>338116372.10000002</v>
      </c>
      <c r="K34" s="34"/>
      <c r="L34" s="9">
        <v>0</v>
      </c>
    </row>
    <row r="35" spans="1:12" ht="93.75" x14ac:dyDescent="0.3">
      <c r="A35" s="16">
        <v>13</v>
      </c>
      <c r="B35" s="1" t="s">
        <v>73</v>
      </c>
      <c r="C35" s="5" t="s">
        <v>13</v>
      </c>
      <c r="D35" s="5" t="s">
        <v>35</v>
      </c>
      <c r="E35" s="20" t="s">
        <v>44</v>
      </c>
      <c r="F35" s="5" t="s">
        <v>19</v>
      </c>
      <c r="G35" s="14">
        <v>2021</v>
      </c>
      <c r="H35" s="33">
        <v>345177.98</v>
      </c>
      <c r="I35" s="34"/>
      <c r="J35" s="33">
        <v>0</v>
      </c>
      <c r="K35" s="34"/>
      <c r="L35" s="21">
        <v>0</v>
      </c>
    </row>
    <row r="36" spans="1:12" ht="93.75" x14ac:dyDescent="0.3">
      <c r="A36" s="16">
        <v>14</v>
      </c>
      <c r="B36" s="1" t="s">
        <v>72</v>
      </c>
      <c r="C36" s="5" t="s">
        <v>13</v>
      </c>
      <c r="D36" s="5" t="s">
        <v>35</v>
      </c>
      <c r="E36" s="20" t="s">
        <v>44</v>
      </c>
      <c r="F36" s="5" t="s">
        <v>19</v>
      </c>
      <c r="G36" s="14" t="s">
        <v>63</v>
      </c>
      <c r="H36" s="33">
        <v>6606178.7699999996</v>
      </c>
      <c r="I36" s="34"/>
      <c r="J36" s="59">
        <v>15119974.26</v>
      </c>
      <c r="K36" s="60"/>
      <c r="L36" s="21">
        <v>0</v>
      </c>
    </row>
    <row r="37" spans="1:12" ht="41.25" customHeight="1" x14ac:dyDescent="0.3">
      <c r="A37" s="47">
        <v>15</v>
      </c>
      <c r="B37" s="63" t="s">
        <v>69</v>
      </c>
      <c r="C37" s="5" t="s">
        <v>13</v>
      </c>
      <c r="D37" s="5" t="s">
        <v>35</v>
      </c>
      <c r="E37" s="20" t="s">
        <v>47</v>
      </c>
      <c r="F37" s="5" t="s">
        <v>19</v>
      </c>
      <c r="G37" s="14" t="s">
        <v>63</v>
      </c>
      <c r="H37" s="33">
        <v>85102900</v>
      </c>
      <c r="I37" s="34"/>
      <c r="J37" s="33">
        <v>237286239.71000001</v>
      </c>
      <c r="K37" s="34"/>
      <c r="L37" s="21">
        <v>0</v>
      </c>
    </row>
    <row r="38" spans="1:12" ht="61.5" customHeight="1" x14ac:dyDescent="0.3">
      <c r="A38" s="48"/>
      <c r="B38" s="64"/>
      <c r="C38" s="5" t="s">
        <v>13</v>
      </c>
      <c r="D38" s="5" t="s">
        <v>35</v>
      </c>
      <c r="E38" s="20" t="s">
        <v>48</v>
      </c>
      <c r="F38" s="5" t="s">
        <v>19</v>
      </c>
      <c r="G38" s="14" t="s">
        <v>63</v>
      </c>
      <c r="H38" s="33">
        <v>31353700</v>
      </c>
      <c r="I38" s="34"/>
      <c r="J38" s="33">
        <v>85710158.129999995</v>
      </c>
      <c r="K38" s="34"/>
      <c r="L38" s="21">
        <v>0</v>
      </c>
    </row>
    <row r="39" spans="1:12" ht="18.75" x14ac:dyDescent="0.3">
      <c r="A39" s="16">
        <v>16</v>
      </c>
      <c r="B39" s="1" t="s">
        <v>14</v>
      </c>
      <c r="C39" s="2">
        <v>730</v>
      </c>
      <c r="D39" s="4"/>
      <c r="E39" s="9"/>
      <c r="F39" s="3"/>
      <c r="G39" s="3"/>
      <c r="H39" s="33">
        <f>H40+H41+H42</f>
        <v>105041873.61</v>
      </c>
      <c r="I39" s="34"/>
      <c r="J39" s="33">
        <f>J40+J41+J42</f>
        <v>109421194.89</v>
      </c>
      <c r="K39" s="34"/>
      <c r="L39" s="9">
        <f t="shared" ref="L39" si="7">L40+L41+L42</f>
        <v>58104900</v>
      </c>
    </row>
    <row r="40" spans="1:12" ht="18.75" x14ac:dyDescent="0.3">
      <c r="A40" s="16">
        <v>17</v>
      </c>
      <c r="B40" s="6" t="s">
        <v>9</v>
      </c>
      <c r="C40" s="4"/>
      <c r="D40" s="4"/>
      <c r="E40" s="9"/>
      <c r="F40" s="3"/>
      <c r="G40" s="3"/>
      <c r="H40" s="33">
        <f>H43+H49+197831+H45</f>
        <v>25612473.609999999</v>
      </c>
      <c r="I40" s="34"/>
      <c r="J40" s="33">
        <f>J48+461605+J46</f>
        <v>9237894.8900000006</v>
      </c>
      <c r="K40" s="34"/>
      <c r="L40" s="9">
        <f>L46</f>
        <v>5513700</v>
      </c>
    </row>
    <row r="41" spans="1:12" ht="18.75" x14ac:dyDescent="0.3">
      <c r="A41" s="16">
        <v>18</v>
      </c>
      <c r="B41" s="6" t="s">
        <v>10</v>
      </c>
      <c r="C41" s="4"/>
      <c r="D41" s="4"/>
      <c r="E41" s="9"/>
      <c r="F41" s="3"/>
      <c r="G41" s="3"/>
      <c r="H41" s="33">
        <f>4896300+H51</f>
        <v>64740500</v>
      </c>
      <c r="I41" s="34"/>
      <c r="J41" s="33">
        <f>13252700+J51</f>
        <v>67737200</v>
      </c>
      <c r="K41" s="34"/>
      <c r="L41" s="9">
        <f>L51</f>
        <v>52591200</v>
      </c>
    </row>
    <row r="42" spans="1:12" ht="18.75" x14ac:dyDescent="0.3">
      <c r="A42" s="16">
        <v>19</v>
      </c>
      <c r="B42" s="6" t="s">
        <v>11</v>
      </c>
      <c r="C42" s="4"/>
      <c r="D42" s="4"/>
      <c r="E42" s="9"/>
      <c r="F42" s="3"/>
      <c r="G42" s="3"/>
      <c r="H42" s="33">
        <f>14688900</f>
        <v>14688900</v>
      </c>
      <c r="I42" s="34"/>
      <c r="J42" s="33">
        <v>32446100</v>
      </c>
      <c r="K42" s="34"/>
      <c r="L42" s="9">
        <v>0</v>
      </c>
    </row>
    <row r="43" spans="1:12" ht="93.75" x14ac:dyDescent="0.3">
      <c r="A43" s="16">
        <v>20</v>
      </c>
      <c r="B43" s="6" t="s">
        <v>28</v>
      </c>
      <c r="C43" s="4"/>
      <c r="D43" s="4"/>
      <c r="E43" s="9" t="s">
        <v>29</v>
      </c>
      <c r="F43" s="3"/>
      <c r="G43" s="3"/>
      <c r="H43" s="33">
        <f>H44</f>
        <v>1076620.21</v>
      </c>
      <c r="I43" s="34"/>
      <c r="J43" s="33">
        <f>J44</f>
        <v>0</v>
      </c>
      <c r="K43" s="34"/>
      <c r="L43" s="9">
        <v>0</v>
      </c>
    </row>
    <row r="44" spans="1:12" ht="75" x14ac:dyDescent="0.3">
      <c r="A44" s="16">
        <v>21</v>
      </c>
      <c r="B44" s="6" t="s">
        <v>52</v>
      </c>
      <c r="C44" s="22">
        <v>730</v>
      </c>
      <c r="D44" s="23" t="s">
        <v>49</v>
      </c>
      <c r="E44" s="23" t="s">
        <v>51</v>
      </c>
      <c r="F44" s="24">
        <v>410</v>
      </c>
      <c r="G44" s="24" t="s">
        <v>64</v>
      </c>
      <c r="H44" s="33">
        <v>1076620.21</v>
      </c>
      <c r="I44" s="34"/>
      <c r="J44" s="33">
        <v>0</v>
      </c>
      <c r="K44" s="34"/>
      <c r="L44" s="9">
        <v>0</v>
      </c>
    </row>
    <row r="45" spans="1:12" ht="56.25" x14ac:dyDescent="0.3">
      <c r="A45" s="16">
        <v>22</v>
      </c>
      <c r="B45" s="6" t="s">
        <v>45</v>
      </c>
      <c r="C45" s="2"/>
      <c r="D45" s="5"/>
      <c r="E45" s="20" t="s">
        <v>46</v>
      </c>
      <c r="F45" s="3"/>
      <c r="G45" s="3"/>
      <c r="H45" s="33">
        <f>H46</f>
        <v>5084200</v>
      </c>
      <c r="I45" s="34"/>
      <c r="J45" s="33">
        <f>J46</f>
        <v>5513700</v>
      </c>
      <c r="K45" s="34"/>
      <c r="L45" s="9">
        <f>L46</f>
        <v>5513700</v>
      </c>
    </row>
    <row r="46" spans="1:12" ht="108.75" customHeight="1" x14ac:dyDescent="0.3">
      <c r="A46" s="16">
        <v>23</v>
      </c>
      <c r="B46" s="8" t="s">
        <v>68</v>
      </c>
      <c r="C46" s="2">
        <v>730</v>
      </c>
      <c r="D46" s="5" t="s">
        <v>66</v>
      </c>
      <c r="E46" s="5" t="s">
        <v>67</v>
      </c>
      <c r="F46" s="3">
        <v>410</v>
      </c>
      <c r="G46" s="14" t="s">
        <v>65</v>
      </c>
      <c r="H46" s="33">
        <v>5084200</v>
      </c>
      <c r="I46" s="34"/>
      <c r="J46" s="33">
        <v>5513700</v>
      </c>
      <c r="K46" s="34"/>
      <c r="L46" s="9">
        <v>5513700</v>
      </c>
    </row>
    <row r="47" spans="1:12" ht="56.25" x14ac:dyDescent="0.3">
      <c r="A47" s="16">
        <v>24</v>
      </c>
      <c r="B47" s="1" t="s">
        <v>34</v>
      </c>
      <c r="C47" s="5"/>
      <c r="D47" s="5"/>
      <c r="E47" s="20" t="s">
        <v>36</v>
      </c>
      <c r="F47" s="2"/>
      <c r="G47" s="14"/>
      <c r="H47" s="33">
        <f>H48+H49</f>
        <v>19253822.399999999</v>
      </c>
      <c r="I47" s="34"/>
      <c r="J47" s="33">
        <f>J48+J49</f>
        <v>3262589.89</v>
      </c>
      <c r="K47" s="34"/>
      <c r="L47" s="9">
        <f>L48</f>
        <v>0</v>
      </c>
    </row>
    <row r="48" spans="1:12" ht="43.5" customHeight="1" x14ac:dyDescent="0.3">
      <c r="A48" s="29">
        <v>25</v>
      </c>
      <c r="B48" s="30" t="s">
        <v>41</v>
      </c>
      <c r="C48" s="2">
        <v>730</v>
      </c>
      <c r="D48" s="28" t="s">
        <v>35</v>
      </c>
      <c r="E48" s="20" t="s">
        <v>40</v>
      </c>
      <c r="F48" s="31">
        <v>410</v>
      </c>
      <c r="G48" s="14">
        <v>2022</v>
      </c>
      <c r="H48" s="33">
        <v>0</v>
      </c>
      <c r="I48" s="34"/>
      <c r="J48" s="33">
        <v>3262589.89</v>
      </c>
      <c r="K48" s="34"/>
      <c r="L48" s="9">
        <v>0</v>
      </c>
    </row>
    <row r="49" spans="1:12" ht="54" customHeight="1" x14ac:dyDescent="0.3">
      <c r="A49" s="29">
        <v>26</v>
      </c>
      <c r="B49" s="30" t="s">
        <v>74</v>
      </c>
      <c r="C49" s="2">
        <v>730</v>
      </c>
      <c r="D49" s="28" t="s">
        <v>49</v>
      </c>
      <c r="E49" s="20" t="s">
        <v>53</v>
      </c>
      <c r="F49" s="32"/>
      <c r="G49" s="14">
        <v>2021</v>
      </c>
      <c r="H49" s="33">
        <v>19253822.399999999</v>
      </c>
      <c r="I49" s="34"/>
      <c r="J49" s="33">
        <v>0</v>
      </c>
      <c r="K49" s="34"/>
      <c r="L49" s="9">
        <v>0</v>
      </c>
    </row>
    <row r="50" spans="1:12" ht="37.5" x14ac:dyDescent="0.3">
      <c r="A50" s="16">
        <v>27</v>
      </c>
      <c r="B50" s="6" t="s">
        <v>17</v>
      </c>
      <c r="C50" s="5"/>
      <c r="D50" s="5"/>
      <c r="E50" s="5" t="s">
        <v>20</v>
      </c>
      <c r="F50" s="2"/>
      <c r="G50" s="14"/>
      <c r="H50" s="46">
        <f>H51</f>
        <v>59844200</v>
      </c>
      <c r="I50" s="46"/>
      <c r="J50" s="46">
        <f>J51</f>
        <v>54484500</v>
      </c>
      <c r="K50" s="46"/>
      <c r="L50" s="9">
        <f>L51</f>
        <v>52591200</v>
      </c>
    </row>
    <row r="51" spans="1:12" ht="64.5" customHeight="1" x14ac:dyDescent="0.3">
      <c r="A51" s="15">
        <v>28</v>
      </c>
      <c r="B51" s="25" t="s">
        <v>42</v>
      </c>
      <c r="C51" s="5" t="s">
        <v>15</v>
      </c>
      <c r="D51" s="5" t="s">
        <v>18</v>
      </c>
      <c r="E51" s="5" t="s">
        <v>50</v>
      </c>
      <c r="F51" s="2">
        <v>410</v>
      </c>
      <c r="G51" s="14" t="s">
        <v>65</v>
      </c>
      <c r="H51" s="46">
        <v>59844200</v>
      </c>
      <c r="I51" s="46"/>
      <c r="J51" s="46">
        <v>54484500</v>
      </c>
      <c r="K51" s="46"/>
      <c r="L51" s="9">
        <v>52591200</v>
      </c>
    </row>
    <row r="52" spans="1:12" ht="44.25" customHeight="1" x14ac:dyDescent="0.3">
      <c r="A52" s="16">
        <v>29</v>
      </c>
      <c r="B52" s="6" t="s">
        <v>54</v>
      </c>
      <c r="C52" s="5"/>
      <c r="D52" s="5"/>
      <c r="E52" s="27"/>
      <c r="F52" s="26"/>
      <c r="G52" s="16"/>
      <c r="H52" s="61">
        <f>H53</f>
        <v>19783031</v>
      </c>
      <c r="I52" s="62"/>
      <c r="J52" s="61">
        <f>J53</f>
        <v>46160405</v>
      </c>
      <c r="K52" s="62"/>
      <c r="L52" s="9">
        <f>L53</f>
        <v>0</v>
      </c>
    </row>
    <row r="53" spans="1:12" ht="44.25" customHeight="1" x14ac:dyDescent="0.3">
      <c r="A53" s="16">
        <v>30</v>
      </c>
      <c r="B53" s="6" t="s">
        <v>55</v>
      </c>
      <c r="C53" s="27" t="s">
        <v>15</v>
      </c>
      <c r="D53" s="27" t="s">
        <v>56</v>
      </c>
      <c r="E53" s="5" t="s">
        <v>57</v>
      </c>
      <c r="F53" s="26">
        <v>460</v>
      </c>
      <c r="G53" s="16" t="s">
        <v>58</v>
      </c>
      <c r="H53" s="33">
        <v>19783031</v>
      </c>
      <c r="I53" s="34"/>
      <c r="J53" s="33">
        <v>46160405</v>
      </c>
      <c r="K53" s="34"/>
      <c r="L53" s="9">
        <v>0</v>
      </c>
    </row>
  </sheetData>
  <mergeCells count="107">
    <mergeCell ref="J52:K52"/>
    <mergeCell ref="H49:I49"/>
    <mergeCell ref="H44:I44"/>
    <mergeCell ref="J49:K49"/>
    <mergeCell ref="B17:D17"/>
    <mergeCell ref="E17:F17"/>
    <mergeCell ref="G17:H17"/>
    <mergeCell ref="I17:J17"/>
    <mergeCell ref="H53:I53"/>
    <mergeCell ref="J53:K53"/>
    <mergeCell ref="H52:I52"/>
    <mergeCell ref="J44:K44"/>
    <mergeCell ref="H51:I51"/>
    <mergeCell ref="J51:K51"/>
    <mergeCell ref="J28:K28"/>
    <mergeCell ref="H28:I28"/>
    <mergeCell ref="J39:K39"/>
    <mergeCell ref="J40:K40"/>
    <mergeCell ref="H39:I39"/>
    <mergeCell ref="J25:K25"/>
    <mergeCell ref="B37:B38"/>
    <mergeCell ref="H37:I37"/>
    <mergeCell ref="H38:I38"/>
    <mergeCell ref="J37:K37"/>
    <mergeCell ref="H50:I50"/>
    <mergeCell ref="J50:K50"/>
    <mergeCell ref="H30:I30"/>
    <mergeCell ref="J30:K30"/>
    <mergeCell ref="H40:I40"/>
    <mergeCell ref="J31:K31"/>
    <mergeCell ref="H31:I31"/>
    <mergeCell ref="J32:K32"/>
    <mergeCell ref="H33:I33"/>
    <mergeCell ref="H32:I32"/>
    <mergeCell ref="J33:K33"/>
    <mergeCell ref="J34:K34"/>
    <mergeCell ref="H36:I36"/>
    <mergeCell ref="J36:K36"/>
    <mergeCell ref="J35:K35"/>
    <mergeCell ref="H42:I42"/>
    <mergeCell ref="H48:I48"/>
    <mergeCell ref="H41:I41"/>
    <mergeCell ref="J48:K48"/>
    <mergeCell ref="J41:K41"/>
    <mergeCell ref="H47:I47"/>
    <mergeCell ref="J45:K45"/>
    <mergeCell ref="J46:K46"/>
    <mergeCell ref="H45:I45"/>
    <mergeCell ref="H3:L3"/>
    <mergeCell ref="L21:L22"/>
    <mergeCell ref="J21:K22"/>
    <mergeCell ref="I18:J18"/>
    <mergeCell ref="G13:H13"/>
    <mergeCell ref="I13:J13"/>
    <mergeCell ref="G14:H14"/>
    <mergeCell ref="A8:L8"/>
    <mergeCell ref="G11:H11"/>
    <mergeCell ref="E11:F11"/>
    <mergeCell ref="B11:D11"/>
    <mergeCell ref="B12:D12"/>
    <mergeCell ref="E12:F12"/>
    <mergeCell ref="I11:J11"/>
    <mergeCell ref="I12:J12"/>
    <mergeCell ref="A21:A22"/>
    <mergeCell ref="G12:H12"/>
    <mergeCell ref="I14:J14"/>
    <mergeCell ref="B13:D13"/>
    <mergeCell ref="B14:D14"/>
    <mergeCell ref="B15:D15"/>
    <mergeCell ref="E13:F13"/>
    <mergeCell ref="E14:F14"/>
    <mergeCell ref="G18:H18"/>
    <mergeCell ref="H46:I46"/>
    <mergeCell ref="B24:G24"/>
    <mergeCell ref="J24:K24"/>
    <mergeCell ref="G15:H15"/>
    <mergeCell ref="E18:F18"/>
    <mergeCell ref="C21:F21"/>
    <mergeCell ref="I15:J15"/>
    <mergeCell ref="H23:I23"/>
    <mergeCell ref="J38:K38"/>
    <mergeCell ref="J43:K43"/>
    <mergeCell ref="H43:I43"/>
    <mergeCell ref="F48:F49"/>
    <mergeCell ref="H24:I24"/>
    <mergeCell ref="H21:I22"/>
    <mergeCell ref="G21:G22"/>
    <mergeCell ref="J23:K23"/>
    <mergeCell ref="B21:B22"/>
    <mergeCell ref="E15:F15"/>
    <mergeCell ref="A18:D18"/>
    <mergeCell ref="B16:D16"/>
    <mergeCell ref="E16:F16"/>
    <mergeCell ref="G16:H16"/>
    <mergeCell ref="I16:J16"/>
    <mergeCell ref="H35:I35"/>
    <mergeCell ref="J26:K26"/>
    <mergeCell ref="H34:I34"/>
    <mergeCell ref="H29:I29"/>
    <mergeCell ref="H25:I25"/>
    <mergeCell ref="H26:I26"/>
    <mergeCell ref="H27:I27"/>
    <mergeCell ref="J27:K27"/>
    <mergeCell ref="J29:K29"/>
    <mergeCell ref="A37:A38"/>
    <mergeCell ref="J42:K42"/>
    <mergeCell ref="J47:K47"/>
  </mergeCells>
  <phoneticPr fontId="0" type="noConversion"/>
  <pageMargins left="1.1811023622047245" right="0.59055118110236227" top="0.78740157480314965" bottom="0.78740157480314965" header="0.51181102362204722" footer="0.51181102362204722"/>
  <pageSetup paperSize="9" scale="46" firstPageNumber="102" orientation="portrait" useFirstPageNumber="1" r:id="rId1"/>
  <headerFooter alignWithMargins="0">
    <oddFooter>&amp;R&amp;"Times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2020-10-30T06:59:16Z</cp:lastPrinted>
  <dcterms:created xsi:type="dcterms:W3CDTF">2002-03-11T10:22:12Z</dcterms:created>
  <dcterms:modified xsi:type="dcterms:W3CDTF">2020-12-08T08:30:53Z</dcterms:modified>
</cp:coreProperties>
</file>