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480" windowWidth="15450" windowHeight="10140"/>
  </bookViews>
  <sheets>
    <sheet name="Отчет по источникам" sheetId="3" r:id="rId1"/>
  </sheets>
  <definedNames>
    <definedName name="APPT" localSheetId="0">'Отчет по источникам'!$B$23</definedName>
    <definedName name="FIO" localSheetId="0">'Отчет по источникам'!$G$23</definedName>
    <definedName name="SIGN" localSheetId="0">'Отчет по источникам'!$B$23:$G$23</definedName>
  </definedNames>
  <calcPr calcId="145621"/>
</workbook>
</file>

<file path=xl/calcChain.xml><?xml version="1.0" encoding="utf-8"?>
<calcChain xmlns="http://schemas.openxmlformats.org/spreadsheetml/2006/main">
  <c r="G20" i="3" l="1"/>
  <c r="G22" i="3"/>
  <c r="F20" i="3"/>
  <c r="F22" i="3"/>
  <c r="E20" i="3"/>
  <c r="E31" i="3"/>
  <c r="E27" i="3" l="1"/>
  <c r="G21" i="3" l="1"/>
  <c r="G16" i="3" l="1"/>
  <c r="G15" i="3" s="1"/>
  <c r="G14" i="3"/>
  <c r="F21" i="3" l="1"/>
  <c r="F19" i="3"/>
  <c r="G19" i="3"/>
  <c r="F14" i="3"/>
  <c r="E14" i="3"/>
  <c r="G31" i="3" l="1"/>
  <c r="F31" i="3"/>
  <c r="E19" i="3"/>
  <c r="E18" i="3" s="1"/>
  <c r="E17" i="3" s="1"/>
  <c r="F15" i="3" l="1"/>
  <c r="G13" i="3" l="1"/>
  <c r="G27" i="3" s="1"/>
  <c r="E13" i="3" l="1"/>
  <c r="F30" i="3"/>
  <c r="F29" i="3" s="1"/>
  <c r="F28" i="3" s="1"/>
  <c r="G30" i="3"/>
  <c r="G29" i="3" s="1"/>
  <c r="G28" i="3" s="1"/>
  <c r="G12" i="3"/>
  <c r="E15" i="3"/>
  <c r="G26" i="3"/>
  <c r="G25" i="3" s="1"/>
  <c r="G24" i="3" s="1"/>
  <c r="E26" i="3"/>
  <c r="E25" i="3" s="1"/>
  <c r="E24" i="3" s="1"/>
  <c r="E12" i="3" l="1"/>
  <c r="G23" i="3"/>
  <c r="E30" i="3"/>
  <c r="E29" i="3" s="1"/>
  <c r="E28" i="3" s="1"/>
  <c r="E23" i="3" s="1"/>
  <c r="E11" i="3" l="1"/>
  <c r="G11" i="3"/>
  <c r="F13" i="3"/>
  <c r="F27" i="3" s="1"/>
  <c r="F12" i="3" l="1"/>
  <c r="F26" i="3"/>
  <c r="F25" i="3" s="1"/>
  <c r="F24" i="3" s="1"/>
  <c r="F23" i="3" s="1"/>
  <c r="F11" i="3" l="1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<sst xmlns="http://schemas.openxmlformats.org/spreadsheetml/2006/main" count="76" uniqueCount="56">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</sst>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1"/>
  <sheetViews>
    <sheetView showGridLines="0" tabSelected="1" view="pageBreakPreview" zoomScale="8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55</v>
      </c>
    </row>
    <row r="4" spans="1:7" ht="15.75" x14ac:dyDescent="0.25">
      <c r="F4" s="1"/>
    </row>
    <row r="5" spans="1:7" ht="15.75" x14ac:dyDescent="0.25"/>
    <row r="6" spans="1:7" ht="34.5" customHeight="1" x14ac:dyDescent="0.3">
      <c r="B6" s="17" t="s">
        <v>53</v>
      </c>
      <c r="C6" s="18"/>
      <c r="D6" s="18"/>
      <c r="E6" s="18"/>
      <c r="F6" s="18"/>
      <c r="G6" s="18"/>
    </row>
    <row r="7" spans="1:7" ht="15.75" x14ac:dyDescent="0.25"/>
    <row r="8" spans="1:7" ht="15.75" x14ac:dyDescent="0.25">
      <c r="G8" s="4" t="s">
        <v>22</v>
      </c>
    </row>
    <row r="9" spans="1:7" ht="36.6" customHeight="1" x14ac:dyDescent="0.25">
      <c r="A9" s="16" t="s">
        <v>46</v>
      </c>
      <c r="B9" s="21" t="s">
        <v>50</v>
      </c>
      <c r="C9" s="22"/>
      <c r="D9" s="16" t="s">
        <v>49</v>
      </c>
      <c r="E9" s="19" t="s">
        <v>47</v>
      </c>
      <c r="F9" s="19" t="s">
        <v>48</v>
      </c>
      <c r="G9" s="19" t="s">
        <v>54</v>
      </c>
    </row>
    <row r="10" spans="1:7" ht="94.5" x14ac:dyDescent="0.25">
      <c r="A10" s="16"/>
      <c r="B10" s="12" t="s">
        <v>51</v>
      </c>
      <c r="C10" s="12" t="s">
        <v>52</v>
      </c>
      <c r="D10" s="16"/>
      <c r="E10" s="20"/>
      <c r="F10" s="20"/>
      <c r="G10" s="20"/>
    </row>
    <row r="11" spans="1:7" ht="47.25" x14ac:dyDescent="0.25">
      <c r="A11" s="10">
        <v>1</v>
      </c>
      <c r="B11" s="6" t="s">
        <v>0</v>
      </c>
      <c r="C11" s="6" t="s">
        <v>1</v>
      </c>
      <c r="D11" s="11" t="s">
        <v>2</v>
      </c>
      <c r="E11" s="7">
        <f>E12+E17+E23</f>
        <v>49044540</v>
      </c>
      <c r="F11" s="7">
        <f>F12+F17+F23</f>
        <v>6740882.6399999857</v>
      </c>
      <c r="G11" s="7">
        <f t="shared" ref="G11" si="0">G12+G17+G23</f>
        <v>4669989.0500000119</v>
      </c>
    </row>
    <row r="12" spans="1:7" ht="31.5" outlineLevel="1" x14ac:dyDescent="0.25">
      <c r="A12" s="10">
        <v>2</v>
      </c>
      <c r="B12" s="6" t="s">
        <v>0</v>
      </c>
      <c r="C12" s="6" t="s">
        <v>3</v>
      </c>
      <c r="D12" s="11" t="s">
        <v>4</v>
      </c>
      <c r="E12" s="7">
        <f>E13-E15</f>
        <v>13116540</v>
      </c>
      <c r="F12" s="7">
        <f>F13-F15</f>
        <v>6740882.6399999857</v>
      </c>
      <c r="G12" s="7">
        <f>G13-G15</f>
        <v>4669989.0500000119</v>
      </c>
    </row>
    <row r="13" spans="1:7" s="5" customFormat="1" ht="35.450000000000003" customHeight="1" outlineLevel="1" x14ac:dyDescent="0.25">
      <c r="A13" s="15">
        <v>3</v>
      </c>
      <c r="B13" s="6" t="s">
        <v>0</v>
      </c>
      <c r="C13" s="6" t="s">
        <v>23</v>
      </c>
      <c r="D13" s="11" t="s">
        <v>27</v>
      </c>
      <c r="E13" s="8">
        <f>E14</f>
        <v>142628540</v>
      </c>
      <c r="F13" s="8">
        <f>F14</f>
        <v>149369422.63999999</v>
      </c>
      <c r="G13" s="8">
        <f>G14</f>
        <v>154039411.69</v>
      </c>
    </row>
    <row r="14" spans="1:7" ht="47.25" outlineLevel="3" x14ac:dyDescent="0.25">
      <c r="A14" s="15">
        <v>4</v>
      </c>
      <c r="B14" s="6" t="s">
        <v>0</v>
      </c>
      <c r="C14" s="6" t="s">
        <v>5</v>
      </c>
      <c r="D14" s="11" t="s">
        <v>44</v>
      </c>
      <c r="E14" s="8">
        <f>13116540+129512000</f>
        <v>142628540</v>
      </c>
      <c r="F14" s="8">
        <f>6740882.64+142628540</f>
        <v>149369422.63999999</v>
      </c>
      <c r="G14" s="8">
        <f>13116540+69512000+60000000+6740882.64+4669989.05</f>
        <v>154039411.69</v>
      </c>
    </row>
    <row r="15" spans="1:7" s="5" customFormat="1" ht="47.25" outlineLevel="3" x14ac:dyDescent="0.25">
      <c r="A15" s="15">
        <v>5</v>
      </c>
      <c r="B15" s="6" t="s">
        <v>0</v>
      </c>
      <c r="C15" s="6" t="s">
        <v>24</v>
      </c>
      <c r="D15" s="11" t="s">
        <v>28</v>
      </c>
      <c r="E15" s="8">
        <f>E16</f>
        <v>129512000</v>
      </c>
      <c r="F15" s="8">
        <f>F16</f>
        <v>142628540</v>
      </c>
      <c r="G15" s="8">
        <f>G16</f>
        <v>149369422.63999999</v>
      </c>
    </row>
    <row r="16" spans="1:7" ht="47.25" outlineLevel="3" x14ac:dyDescent="0.25">
      <c r="A16" s="15">
        <v>6</v>
      </c>
      <c r="B16" s="6" t="s">
        <v>0</v>
      </c>
      <c r="C16" s="6" t="s">
        <v>6</v>
      </c>
      <c r="D16" s="11" t="s">
        <v>7</v>
      </c>
      <c r="E16" s="8">
        <v>129512000</v>
      </c>
      <c r="F16" s="8">
        <v>142628540</v>
      </c>
      <c r="G16" s="8">
        <f>13116540+69512000+60000000+6740882.64</f>
        <v>149369422.63999999</v>
      </c>
    </row>
    <row r="17" spans="1:7" ht="47.25" outlineLevel="1" x14ac:dyDescent="0.25">
      <c r="A17" s="15">
        <v>7</v>
      </c>
      <c r="B17" s="6" t="s">
        <v>0</v>
      </c>
      <c r="C17" s="6" t="s">
        <v>8</v>
      </c>
      <c r="D17" s="11" t="s">
        <v>9</v>
      </c>
      <c r="E17" s="8">
        <f>E18</f>
        <v>35928000</v>
      </c>
      <c r="F17" s="8">
        <v>0</v>
      </c>
      <c r="G17" s="8">
        <v>0</v>
      </c>
    </row>
    <row r="18" spans="1:7" ht="63" outlineLevel="2" x14ac:dyDescent="0.25">
      <c r="A18" s="15">
        <v>8</v>
      </c>
      <c r="B18" s="6" t="s">
        <v>0</v>
      </c>
      <c r="C18" s="6" t="s">
        <v>10</v>
      </c>
      <c r="D18" s="11" t="s">
        <v>11</v>
      </c>
      <c r="E18" s="8">
        <f>E19-E21</f>
        <v>35928000</v>
      </c>
      <c r="F18" s="8">
        <v>0</v>
      </c>
      <c r="G18" s="8">
        <v>0</v>
      </c>
    </row>
    <row r="19" spans="1:7" s="5" customFormat="1" ht="57.6" customHeight="1" outlineLevel="2" x14ac:dyDescent="0.25">
      <c r="A19" s="15">
        <v>9</v>
      </c>
      <c r="B19" s="6" t="s">
        <v>0</v>
      </c>
      <c r="C19" s="6" t="s">
        <v>25</v>
      </c>
      <c r="D19" s="11" t="s">
        <v>29</v>
      </c>
      <c r="E19" s="8">
        <f>E20</f>
        <v>35928000</v>
      </c>
      <c r="F19" s="8">
        <f t="shared" ref="F19:G19" si="1">F20</f>
        <v>53928000</v>
      </c>
      <c r="G19" s="8">
        <f t="shared" si="1"/>
        <v>53928000</v>
      </c>
    </row>
    <row r="20" spans="1:7" ht="69" customHeight="1" outlineLevel="3" x14ac:dyDescent="0.25">
      <c r="A20" s="15">
        <v>10</v>
      </c>
      <c r="B20" s="6" t="s">
        <v>0</v>
      </c>
      <c r="C20" s="6" t="s">
        <v>12</v>
      </c>
      <c r="D20" s="11" t="s">
        <v>13</v>
      </c>
      <c r="E20" s="8">
        <f>35721700+206300</f>
        <v>35928000</v>
      </c>
      <c r="F20" s="8">
        <f>53721700+206300</f>
        <v>53928000</v>
      </c>
      <c r="G20" s="8">
        <f>53721700+206300</f>
        <v>53928000</v>
      </c>
    </row>
    <row r="21" spans="1:7" s="5" customFormat="1" ht="78.75" outlineLevel="3" x14ac:dyDescent="0.25">
      <c r="A21" s="15">
        <v>11</v>
      </c>
      <c r="B21" s="6" t="s">
        <v>0</v>
      </c>
      <c r="C21" s="6" t="s">
        <v>26</v>
      </c>
      <c r="D21" s="11" t="s">
        <v>30</v>
      </c>
      <c r="E21" s="8">
        <v>0</v>
      </c>
      <c r="F21" s="8">
        <f>F22</f>
        <v>53928000</v>
      </c>
      <c r="G21" s="8">
        <f>G22</f>
        <v>53928000</v>
      </c>
    </row>
    <row r="22" spans="1:7" ht="63" outlineLevel="3" x14ac:dyDescent="0.25">
      <c r="A22" s="15">
        <v>12</v>
      </c>
      <c r="B22" s="6" t="s">
        <v>0</v>
      </c>
      <c r="C22" s="6" t="s">
        <v>14</v>
      </c>
      <c r="D22" s="11" t="s">
        <v>15</v>
      </c>
      <c r="E22" s="8">
        <v>0</v>
      </c>
      <c r="F22" s="8">
        <f>53721700+206300</f>
        <v>53928000</v>
      </c>
      <c r="G22" s="8">
        <f>53721700+206300</f>
        <v>53928000</v>
      </c>
    </row>
    <row r="23" spans="1:7" ht="31.5" outlineLevel="1" x14ac:dyDescent="0.25">
      <c r="A23" s="15">
        <v>13</v>
      </c>
      <c r="B23" s="6" t="s">
        <v>0</v>
      </c>
      <c r="C23" s="6" t="s">
        <v>16</v>
      </c>
      <c r="D23" s="11" t="s">
        <v>17</v>
      </c>
      <c r="E23" s="7">
        <f>E24+E28</f>
        <v>0</v>
      </c>
      <c r="F23" s="13">
        <f t="shared" ref="F23" si="2">F24+F28</f>
        <v>0</v>
      </c>
      <c r="G23" s="13">
        <f>G24+G28</f>
        <v>0</v>
      </c>
    </row>
    <row r="24" spans="1:7" ht="15.75" outlineLevel="1" x14ac:dyDescent="0.25">
      <c r="A24" s="15">
        <v>14</v>
      </c>
      <c r="B24" s="6" t="s">
        <v>0</v>
      </c>
      <c r="C24" s="6" t="s">
        <v>35</v>
      </c>
      <c r="D24" s="11" t="s">
        <v>33</v>
      </c>
      <c r="E24" s="8">
        <f>E25</f>
        <v>-2581193253.9499998</v>
      </c>
      <c r="F24" s="14">
        <f>F25</f>
        <v>-2662299636.5899997</v>
      </c>
      <c r="G24" s="14">
        <f>G25</f>
        <v>-2668687925.6399999</v>
      </c>
    </row>
    <row r="25" spans="1:7" s="5" customFormat="1" ht="31.5" outlineLevel="2" x14ac:dyDescent="0.25">
      <c r="A25" s="15">
        <v>15</v>
      </c>
      <c r="B25" s="6" t="s">
        <v>0</v>
      </c>
      <c r="C25" s="6" t="s">
        <v>36</v>
      </c>
      <c r="D25" s="11" t="s">
        <v>37</v>
      </c>
      <c r="E25" s="8">
        <f t="shared" ref="E25:G25" si="3">E26</f>
        <v>-2581193253.9499998</v>
      </c>
      <c r="F25" s="14">
        <f t="shared" si="3"/>
        <v>-2662299636.5899997</v>
      </c>
      <c r="G25" s="14">
        <f t="shared" si="3"/>
        <v>-2668687925.6399999</v>
      </c>
    </row>
    <row r="26" spans="1:7" s="5" customFormat="1" ht="31.5" outlineLevel="2" x14ac:dyDescent="0.25">
      <c r="A26" s="15">
        <v>16</v>
      </c>
      <c r="B26" s="6" t="s">
        <v>0</v>
      </c>
      <c r="C26" s="6" t="s">
        <v>38</v>
      </c>
      <c r="D26" s="11" t="s">
        <v>31</v>
      </c>
      <c r="E26" s="8">
        <f>E27</f>
        <v>-2581193253.9499998</v>
      </c>
      <c r="F26" s="14">
        <f>F27</f>
        <v>-2662299636.5899997</v>
      </c>
      <c r="G26" s="14">
        <f>G27</f>
        <v>-2668687925.6399999</v>
      </c>
    </row>
    <row r="27" spans="1:7" ht="31.5" outlineLevel="3" x14ac:dyDescent="0.25">
      <c r="A27" s="15">
        <v>17</v>
      </c>
      <c r="B27" s="6" t="s">
        <v>0</v>
      </c>
      <c r="C27" s="6" t="s">
        <v>18</v>
      </c>
      <c r="D27" s="11" t="s">
        <v>19</v>
      </c>
      <c r="E27" s="8">
        <f>-2402636713.95-E14-E20</f>
        <v>-2581193253.9499998</v>
      </c>
      <c r="F27" s="14">
        <f>-2459002213.95-F13-F20</f>
        <v>-2662299636.5899997</v>
      </c>
      <c r="G27" s="14">
        <f>-2460720513.95-G13-G20</f>
        <v>-2668687925.6399999</v>
      </c>
    </row>
    <row r="28" spans="1:7" s="5" customFormat="1" ht="15.75" outlineLevel="3" x14ac:dyDescent="0.25">
      <c r="A28" s="15">
        <v>18</v>
      </c>
      <c r="B28" s="6" t="s">
        <v>0</v>
      </c>
      <c r="C28" s="6" t="s">
        <v>39</v>
      </c>
      <c r="D28" s="11" t="s">
        <v>34</v>
      </c>
      <c r="E28" s="8">
        <f t="shared" ref="E28:E29" si="4">E29</f>
        <v>2581193253.9499998</v>
      </c>
      <c r="F28" s="14">
        <f t="shared" ref="F28" si="5">F29</f>
        <v>2662299636.5900002</v>
      </c>
      <c r="G28" s="14">
        <f t="shared" ref="G28" si="6">G29</f>
        <v>2668687925.6399999</v>
      </c>
    </row>
    <row r="29" spans="1:7" ht="31.5" outlineLevel="3" x14ac:dyDescent="0.25">
      <c r="A29" s="15">
        <v>19</v>
      </c>
      <c r="B29" s="6" t="s">
        <v>0</v>
      </c>
      <c r="C29" s="6" t="s">
        <v>40</v>
      </c>
      <c r="D29" s="11" t="s">
        <v>42</v>
      </c>
      <c r="E29" s="8">
        <f t="shared" si="4"/>
        <v>2581193253.9499998</v>
      </c>
      <c r="F29" s="14">
        <f t="shared" ref="F29" si="7">F30</f>
        <v>2662299636.5900002</v>
      </c>
      <c r="G29" s="14">
        <f t="shared" ref="G29" si="8">G30</f>
        <v>2668687925.6399999</v>
      </c>
    </row>
    <row r="30" spans="1:7" ht="31.5" x14ac:dyDescent="0.25">
      <c r="A30" s="15">
        <v>20</v>
      </c>
      <c r="B30" s="6" t="s">
        <v>0</v>
      </c>
      <c r="C30" s="6" t="s">
        <v>41</v>
      </c>
      <c r="D30" s="11" t="s">
        <v>32</v>
      </c>
      <c r="E30" s="8">
        <f>E31</f>
        <v>2581193253.9499998</v>
      </c>
      <c r="F30" s="14">
        <f t="shared" ref="F30:G30" si="9">F31</f>
        <v>2662299636.5900002</v>
      </c>
      <c r="G30" s="14">
        <f t="shared" si="9"/>
        <v>2668687925.6399999</v>
      </c>
    </row>
    <row r="31" spans="1:7" ht="31.5" x14ac:dyDescent="0.25">
      <c r="A31" s="15">
        <v>21</v>
      </c>
      <c r="B31" s="6" t="s">
        <v>0</v>
      </c>
      <c r="C31" s="6" t="s">
        <v>20</v>
      </c>
      <c r="D31" s="11" t="s">
        <v>43</v>
      </c>
      <c r="E31" s="8">
        <f>2451681253.95+E16+E22</f>
        <v>2581193253.9499998</v>
      </c>
      <c r="F31" s="14">
        <f>2465743096.59+F16+F22</f>
        <v>2662299636.5900002</v>
      </c>
      <c r="G31" s="14">
        <f>2465390503+G16+G22</f>
        <v>2668687925.6399999</v>
      </c>
    </row>
  </sheetData>
  <mergeCells count="7">
    <mergeCell ref="A9:A10"/>
    <mergeCell ref="B6:G6"/>
    <mergeCell ref="D9:D10"/>
    <mergeCell ref="E9:E10"/>
    <mergeCell ref="F9:F10"/>
    <mergeCell ref="G9:G10"/>
    <mergeCell ref="B9:C9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2017-10-26T09:49:48Z</cp:lastPrinted>
  <dcterms:created xsi:type="dcterms:W3CDTF">2002-03-11T10:22:12Z</dcterms:created>
  <dcterms:modified xsi:type="dcterms:W3CDTF">2017-12-05T01:54:54Z</dcterms:modified>
</cp:coreProperties>
</file>