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480" windowWidth="15450" windowHeight="1014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5725"/>
</workbook>
</file>

<file path=xl/calcChain.xml><?xml version="1.0" encoding="utf-8"?>
<calcChain xmlns="http://schemas.openxmlformats.org/spreadsheetml/2006/main">
  <c r="G20" i="3"/>
  <c r="G18"/>
  <c r="F20"/>
  <c r="F18"/>
  <c r="E18"/>
  <c r="E35"/>
  <c r="G35" l="1"/>
  <c r="F35"/>
  <c r="E31" l="1"/>
  <c r="G26" l="1"/>
  <c r="G24"/>
  <c r="F26"/>
  <c r="F24"/>
  <c r="E24" l="1"/>
  <c r="E25"/>
  <c r="E20" l="1"/>
  <c r="G25" l="1"/>
  <c r="G19" l="1"/>
  <c r="F25" l="1"/>
  <c r="F23"/>
  <c r="G23"/>
  <c r="E23" l="1"/>
  <c r="E22" s="1"/>
  <c r="E21" s="1"/>
  <c r="F19" l="1"/>
  <c r="G17" l="1"/>
  <c r="G31" s="1"/>
  <c r="E17" l="1"/>
  <c r="F34"/>
  <c r="F33" s="1"/>
  <c r="F32" s="1"/>
  <c r="G34"/>
  <c r="G33" s="1"/>
  <c r="G32" s="1"/>
  <c r="G16"/>
  <c r="E19"/>
  <c r="G30"/>
  <c r="G29" s="1"/>
  <c r="G28" s="1"/>
  <c r="E30"/>
  <c r="E29" s="1"/>
  <c r="E28" s="1"/>
  <c r="E16" l="1"/>
  <c r="G27"/>
  <c r="E34"/>
  <c r="E33" s="1"/>
  <c r="E32" s="1"/>
  <c r="E27" s="1"/>
  <c r="E15" l="1"/>
  <c r="G15"/>
  <c r="F17"/>
  <c r="F31" s="1"/>
  <c r="F16" l="1"/>
  <c r="F30"/>
  <c r="F29" s="1"/>
  <c r="F28" s="1"/>
  <c r="F27" s="1"/>
  <c r="F15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<sst xmlns="http://schemas.openxmlformats.org/spreadsheetml/2006/main" count="79" uniqueCount="57">
  <si>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</si>
  <si>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</si>
  <si>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</si>
  <si>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</si>
  <si>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</si>
  <si>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</si>
  <si>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</si>
  <si>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</si>
  <si>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</si>
  <si>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</si>
  <si>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</si>
  <si>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</si>
  <si>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</si>
  <si>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</si>
  <si>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</si>
  <si>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</si>
  <si>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</si>
  <si>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</si>
  <si>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</si>
  <si>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</si>
  <si>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</si>
  <si>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</si>
  <si>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</si>
  <si>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</si>
  <si>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</si>
  <si>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</si>
  <si>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</si>
  <si>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</si>
  <si>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</si>
  <si>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</si>
  <si>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</si>
  <si>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</si>
  <si>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</si>
  <si>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</si>
  <si>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</si>
  <si>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</si>
  <si>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</si>
  <si>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</si>
  <si>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</si>
  <si>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</si>
  <si>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</si>
  <si>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</si>
  <si>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</si>
  <si>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</si>
  <si>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</si>
  <si>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</si>
  <si>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</si>
  <si>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</si>
  <si>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</si>
  <si>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</si>
  <si>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</si>
  <si>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</si>
  <si>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</si>
  <si>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</si>
  <si>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</si>
  <si>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</si>
  <si>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от 29.05.2018 № 34-196р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</si>
</sst>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5"/>
  <sheetViews>
    <sheetView showGridLines="0" tabSelected="1" view="pageBreakPreview" zoomScale="80" zoomScaleSheetLayoutView="80" workbookViewId="0">
      <selection activeCell="E7" sqref="E7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56</v>
      </c>
    </row>
    <row r="4" spans="1:7" ht="15.75">
      <c r="E4" s="3"/>
    </row>
    <row r="5" spans="1:7" ht="15.75">
      <c r="E5" s="3" t="s">
        <v>45</v>
      </c>
    </row>
    <row r="6" spans="1:7" ht="15.75">
      <c r="E6" s="3" t="s">
        <v>21</v>
      </c>
    </row>
    <row r="7" spans="1:7" ht="15.75">
      <c r="E7" s="3" t="s">
        <v>55</v>
      </c>
    </row>
    <row r="8" spans="1:7" ht="15.75">
      <c r="F8" s="1"/>
    </row>
    <row r="9" spans="1:7" ht="15.75"/>
    <row r="10" spans="1:7" ht="34.5" customHeight="1">
      <c r="B10" s="17" t="s">
        <v>53</v>
      </c>
      <c r="C10" s="18"/>
      <c r="D10" s="18"/>
      <c r="E10" s="18"/>
      <c r="F10" s="18"/>
      <c r="G10" s="18"/>
    </row>
    <row r="11" spans="1:7" ht="15.75"/>
    <row r="12" spans="1:7" ht="15.75">
      <c r="G12" s="4" t="s">
        <v>22</v>
      </c>
    </row>
    <row r="13" spans="1:7" ht="36.6" customHeight="1">
      <c r="A13" s="16" t="s">
        <v>46</v>
      </c>
      <c r="B13" s="21" t="s">
        <v>50</v>
      </c>
      <c r="C13" s="22"/>
      <c r="D13" s="16" t="s">
        <v>49</v>
      </c>
      <c r="E13" s="19" t="s">
        <v>47</v>
      </c>
      <c r="F13" s="19" t="s">
        <v>48</v>
      </c>
      <c r="G13" s="19" t="s">
        <v>54</v>
      </c>
    </row>
    <row r="14" spans="1:7" ht="94.5">
      <c r="A14" s="16"/>
      <c r="B14" s="12" t="s">
        <v>51</v>
      </c>
      <c r="C14" s="12" t="s">
        <v>52</v>
      </c>
      <c r="D14" s="16"/>
      <c r="E14" s="20"/>
      <c r="F14" s="20"/>
      <c r="G14" s="20"/>
    </row>
    <row r="15" spans="1:7" ht="47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87318462.860000312</v>
      </c>
      <c r="F15" s="7">
        <f>F16+F21+F27</f>
        <v>10972147.849999994</v>
      </c>
      <c r="G15" s="7">
        <f t="shared" ref="G15" si="0">G16+G21+G27</f>
        <v>5598555.599999994</v>
      </c>
    </row>
    <row r="16" spans="1:7" ht="31.5" outlineLevel="1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28172024.680000007</v>
      </c>
      <c r="F16" s="7">
        <f>F17-F19</f>
        <v>10972147.849999994</v>
      </c>
      <c r="G16" s="7">
        <f>G17-G19</f>
        <v>5598555.599999994</v>
      </c>
    </row>
    <row r="17" spans="1:7" s="5" customFormat="1" ht="35.450000000000003" customHeight="1" outlineLevel="1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146172024.68000001</v>
      </c>
      <c r="F17" s="8">
        <f>F18</f>
        <v>157144172.53</v>
      </c>
      <c r="G17" s="8">
        <f>G18</f>
        <v>162742728.13</v>
      </c>
    </row>
    <row r="18" spans="1:7" ht="47.25" outlineLevel="3">
      <c r="A18" s="15">
        <v>4</v>
      </c>
      <c r="B18" s="6" t="s">
        <v>0</v>
      </c>
      <c r="C18" s="6" t="s">
        <v>5</v>
      </c>
      <c r="D18" s="11" t="s">
        <v>44</v>
      </c>
      <c r="E18" s="8">
        <f>13116540+58000000+60000000+15055484.68</f>
        <v>146172024.68000001</v>
      </c>
      <c r="F18" s="8">
        <f>10972147.85+131116540+15055484.68</f>
        <v>157144172.53</v>
      </c>
      <c r="G18" s="8">
        <f>13116540+58000000+60000000+10972147.85+5598555.6+15055484.68</f>
        <v>162742728.13</v>
      </c>
    </row>
    <row r="19" spans="1:7" s="5" customFormat="1" ht="47.25" outlineLevel="3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118000000</v>
      </c>
      <c r="F19" s="8">
        <f>F20</f>
        <v>146172024.68000001</v>
      </c>
      <c r="G19" s="8">
        <f>G20</f>
        <v>157144172.53</v>
      </c>
    </row>
    <row r="20" spans="1:7" ht="47.25" outlineLevel="3">
      <c r="A20" s="15">
        <v>6</v>
      </c>
      <c r="B20" s="6" t="s">
        <v>0</v>
      </c>
      <c r="C20" s="6" t="s">
        <v>6</v>
      </c>
      <c r="D20" s="11" t="s">
        <v>7</v>
      </c>
      <c r="E20" s="8">
        <f>58000000+60000000</f>
        <v>118000000</v>
      </c>
      <c r="F20" s="8">
        <f>13116540+60000000+58000000+15055484.68</f>
        <v>146172024.68000001</v>
      </c>
      <c r="G20" s="8">
        <f>13116540+58000000+60000000+10972147.85+15055484.68</f>
        <v>157144172.53</v>
      </c>
    </row>
    <row r="21" spans="1:7" ht="47.25" outlineLevel="1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35928000</v>
      </c>
      <c r="F21" s="8">
        <v>0</v>
      </c>
      <c r="G21" s="8">
        <v>0</v>
      </c>
    </row>
    <row r="22" spans="1:7" ht="63" outlineLevel="2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35928000</v>
      </c>
      <c r="F22" s="8">
        <v>0</v>
      </c>
      <c r="G22" s="8">
        <v>0</v>
      </c>
    </row>
    <row r="23" spans="1:7" s="5" customFormat="1" ht="57.6" customHeight="1" outlineLevel="2">
      <c r="A23" s="15">
        <v>9</v>
      </c>
      <c r="B23" s="6" t="s">
        <v>0</v>
      </c>
      <c r="C23" s="6" t="s">
        <v>25</v>
      </c>
      <c r="D23" s="11" t="s">
        <v>29</v>
      </c>
      <c r="E23" s="14">
        <f>E24</f>
        <v>129251816</v>
      </c>
      <c r="F23" s="14">
        <f t="shared" ref="F23:G23" si="1">F24</f>
        <v>35928000</v>
      </c>
      <c r="G23" s="14">
        <f t="shared" si="1"/>
        <v>35928000</v>
      </c>
    </row>
    <row r="24" spans="1:7" ht="69" customHeight="1" outlineLevel="3">
      <c r="A24" s="15">
        <v>10</v>
      </c>
      <c r="B24" s="6" t="s">
        <v>0</v>
      </c>
      <c r="C24" s="6" t="s">
        <v>12</v>
      </c>
      <c r="D24" s="11" t="s">
        <v>13</v>
      </c>
      <c r="E24" s="14">
        <f>35721700+206300+93323816</f>
        <v>129251816</v>
      </c>
      <c r="F24" s="14">
        <f>53721700+206300-18000000</f>
        <v>35928000</v>
      </c>
      <c r="G24" s="14">
        <f>53721700+206300-18000000</f>
        <v>35928000</v>
      </c>
    </row>
    <row r="25" spans="1:7" s="5" customFormat="1" ht="78.75" outlineLevel="3">
      <c r="A25" s="15">
        <v>11</v>
      </c>
      <c r="B25" s="6" t="s">
        <v>0</v>
      </c>
      <c r="C25" s="6" t="s">
        <v>26</v>
      </c>
      <c r="D25" s="11" t="s">
        <v>30</v>
      </c>
      <c r="E25" s="14">
        <f>E26</f>
        <v>93323816</v>
      </c>
      <c r="F25" s="14">
        <f>F26</f>
        <v>35928000</v>
      </c>
      <c r="G25" s="14">
        <f>G26</f>
        <v>35928000</v>
      </c>
    </row>
    <row r="26" spans="1:7" ht="63" outlineLevel="3">
      <c r="A26" s="15">
        <v>12</v>
      </c>
      <c r="B26" s="6" t="s">
        <v>0</v>
      </c>
      <c r="C26" s="6" t="s">
        <v>14</v>
      </c>
      <c r="D26" s="11" t="s">
        <v>15</v>
      </c>
      <c r="E26" s="14">
        <v>93323816</v>
      </c>
      <c r="F26" s="14">
        <f>53721700+206300-18000000</f>
        <v>35928000</v>
      </c>
      <c r="G26" s="14">
        <f>53721700+206300-18000000</f>
        <v>35928000</v>
      </c>
    </row>
    <row r="27" spans="1:7" ht="31.5" outlineLevel="1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23218438.180000305</v>
      </c>
      <c r="F27" s="13">
        <f t="shared" ref="F27" si="2">F28+F32</f>
        <v>0</v>
      </c>
      <c r="G27" s="13">
        <f>G28+G32</f>
        <v>0</v>
      </c>
    </row>
    <row r="28" spans="1:7" ht="15.75" outlineLevel="1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-2962880951.0999999</v>
      </c>
      <c r="F28" s="14">
        <f>F29</f>
        <v>-2653549772.5300002</v>
      </c>
      <c r="G28" s="14">
        <f>G29</f>
        <v>-2659533428.1300001</v>
      </c>
    </row>
    <row r="29" spans="1:7" s="5" customFormat="1" ht="31.5" outlineLevel="2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-2962880951.0999999</v>
      </c>
      <c r="F29" s="14">
        <f t="shared" si="3"/>
        <v>-2653549772.5300002</v>
      </c>
      <c r="G29" s="14">
        <f t="shared" si="3"/>
        <v>-2659533428.1300001</v>
      </c>
    </row>
    <row r="30" spans="1:7" s="5" customFormat="1" ht="31.5" outlineLevel="2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-2962880951.0999999</v>
      </c>
      <c r="F30" s="14">
        <f>F31</f>
        <v>-2653549772.5300002</v>
      </c>
      <c r="G30" s="14">
        <f>G31</f>
        <v>-2659533428.1300001</v>
      </c>
    </row>
    <row r="31" spans="1:7" ht="31.5" outlineLevel="3">
      <c r="A31" s="15">
        <v>17</v>
      </c>
      <c r="B31" s="6" t="s">
        <v>0</v>
      </c>
      <c r="C31" s="6" t="s">
        <v>18</v>
      </c>
      <c r="D31" s="11" t="s">
        <v>19</v>
      </c>
      <c r="E31" s="8">
        <f>-2687457110.42-E18-E24</f>
        <v>-2962880951.0999999</v>
      </c>
      <c r="F31" s="14">
        <f>-2460477600-F17-F24</f>
        <v>-2653549772.5300002</v>
      </c>
      <c r="G31" s="14">
        <f>-2460862700-G17-G24</f>
        <v>-2659533428.1300001</v>
      </c>
    </row>
    <row r="32" spans="1:7" s="5" customFormat="1" ht="15.75" outlineLevel="3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2986099389.2800002</v>
      </c>
      <c r="F32" s="14">
        <f t="shared" ref="F32" si="5">F33</f>
        <v>2653549772.5299997</v>
      </c>
      <c r="G32" s="14">
        <f t="shared" ref="G32" si="6">G33</f>
        <v>2659533428.1300001</v>
      </c>
    </row>
    <row r="33" spans="1:7" ht="31.5" outlineLevel="3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2986099389.2800002</v>
      </c>
      <c r="F33" s="14">
        <f t="shared" ref="F33" si="7">F34</f>
        <v>2653549772.5299997</v>
      </c>
      <c r="G33" s="14">
        <f t="shared" ref="G33" si="8">G34</f>
        <v>2659533428.1300001</v>
      </c>
    </row>
    <row r="34" spans="1:7" ht="31.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2986099389.2800002</v>
      </c>
      <c r="F34" s="14">
        <f t="shared" ref="F34:G34" si="9">F35</f>
        <v>2653549772.5299997</v>
      </c>
      <c r="G34" s="14">
        <f t="shared" si="9"/>
        <v>2659533428.1300001</v>
      </c>
    </row>
    <row r="35" spans="1:7" ht="31.5">
      <c r="A35" s="15">
        <v>21</v>
      </c>
      <c r="B35" s="6" t="s">
        <v>0</v>
      </c>
      <c r="C35" s="6" t="s">
        <v>20</v>
      </c>
      <c r="D35" s="11" t="s">
        <v>43</v>
      </c>
      <c r="E35" s="8">
        <f>2774775573.28+E20+E26</f>
        <v>2986099389.2800002</v>
      </c>
      <c r="F35" s="14">
        <f>2471449747.85+F20+F26</f>
        <v>2653549772.5299997</v>
      </c>
      <c r="G35" s="14">
        <f>2466461255.6+G20+G26</f>
        <v>2659533428.1300001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2018-05-29T07:08:34Z</cp:lastPrinted>
  <dcterms:created xsi:type="dcterms:W3CDTF">2002-03-11T10:22:12Z</dcterms:created>
  <dcterms:modified xsi:type="dcterms:W3CDTF">2018-05-29T07:08:40Z</dcterms:modified>
</cp:coreProperties>
</file>