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F35" i="3" l="1"/>
  <c r="F31" i="3"/>
  <c r="G18" i="3" l="1"/>
  <c r="G20" i="3"/>
  <c r="F18" i="3"/>
  <c r="F20" i="3"/>
  <c r="E18" i="3"/>
  <c r="E35" i="3"/>
  <c r="E31" i="3"/>
  <c r="E26" i="3" l="1"/>
  <c r="E24" i="3"/>
  <c r="G24" i="3" l="1"/>
  <c r="F24" i="3"/>
  <c r="G26" i="3"/>
  <c r="G35" i="3" s="1"/>
  <c r="F26" i="3"/>
  <c r="E20" i="3"/>
  <c r="F25" i="3" l="1"/>
  <c r="G23" i="3"/>
  <c r="G25" i="3"/>
  <c r="F23" i="3"/>
  <c r="E25" i="3" l="1"/>
  <c r="G19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<sst xmlns="http://schemas.openxmlformats.org/spreadsheetml/2006/main" count="79" uniqueCount="57">
  <si>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</si>
  <si>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</si>
  <si>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</si>
  <si>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</si>
  <si>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</si>
  <si>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</si>
  <si>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</si>
  <si>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</si>
  <si>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</si>
  <si>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</si>
  <si>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</si>
  <si>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</si>
  <si>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</si>
  <si>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</si>
  <si>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</si>
  <si>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</si>
  <si>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</si>
  <si>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</si>
  <si>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</si>
  <si>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</si>
  <si>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</si>
  <si>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</si>
  <si>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</si>
  <si>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</si>
  <si>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</si>
  <si>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</si>
  <si>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</si>
  <si>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</si>
  <si>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</si>
  <si>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</si>
  <si>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</si>
  <si>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</si>
  <si>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</si>
  <si>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</si>
  <si>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</si>
  <si>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</si>
  <si>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</si>
  <si>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</si>
  <si>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</si>
  <si>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</si>
  <si>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</si>
  <si>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</si>
  <si>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</si>
  <si>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</si>
  <si>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</si>
  <si>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</si>
  <si>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</si>
  <si>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</si>
  <si>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</si>
  <si>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</si>
  <si>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</si>
  <si>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</si>
  <si>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</si>
  <si>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01030100040000710</t>
  </si>
  <si>
    <t xml:space="preserve">к решению Ачинского городского </t>
  </si>
  <si>
    <t>Совета депутатов от 07.12.2018 № 40-234р</t>
  </si>
  <si>
    <t>Совета депутатов от 25.10.2019 № 45-290р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</si>
</sst>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showWhiteSpace="0" view="pageBreakPreview" zoomScale="80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43</v>
      </c>
    </row>
    <row r="2" spans="1:7" ht="15.75" x14ac:dyDescent="0.25">
      <c r="E2" s="3" t="s">
        <v>54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43</v>
      </c>
    </row>
    <row r="6" spans="1:7" ht="15.75" x14ac:dyDescent="0.25">
      <c r="E6" s="3" t="s">
        <v>54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51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4" t="s">
        <v>20</v>
      </c>
    </row>
    <row r="13" spans="1:7" ht="36.6" customHeight="1" x14ac:dyDescent="0.25">
      <c r="A13" s="20" t="s">
        <v>44</v>
      </c>
      <c r="B13" s="25" t="s">
        <v>47</v>
      </c>
      <c r="C13" s="26"/>
      <c r="D13" s="20" t="s">
        <v>46</v>
      </c>
      <c r="E13" s="23" t="s">
        <v>45</v>
      </c>
      <c r="F13" s="23" t="s">
        <v>50</v>
      </c>
      <c r="G13" s="23" t="s">
        <v>52</v>
      </c>
    </row>
    <row r="14" spans="1:7" ht="94.5" x14ac:dyDescent="0.25">
      <c r="A14" s="20"/>
      <c r="B14" s="11" t="s">
        <v>48</v>
      </c>
      <c r="C14" s="11" t="s">
        <v>49</v>
      </c>
      <c r="D14" s="20"/>
      <c r="E14" s="24"/>
      <c r="F14" s="24"/>
      <c r="G14" s="24"/>
    </row>
    <row r="15" spans="1:7" ht="47.25" x14ac:dyDescent="0.25">
      <c r="A15" s="9">
        <v>1</v>
      </c>
      <c r="B15" s="5" t="s">
        <v>0</v>
      </c>
      <c r="C15" s="5" t="s">
        <v>1</v>
      </c>
      <c r="D15" s="10" t="s">
        <v>2</v>
      </c>
      <c r="E15" s="6">
        <f>E16+E21+E27</f>
        <v>132775476.72000003</v>
      </c>
      <c r="F15" s="6">
        <f>F16+F21+F27</f>
        <v>76083656.269999981</v>
      </c>
      <c r="G15" s="6">
        <f>G16+G21+G27</f>
        <v>37261995.910000026</v>
      </c>
    </row>
    <row r="16" spans="1:7" ht="31.5" outlineLevel="1" x14ac:dyDescent="0.25">
      <c r="A16" s="9">
        <v>2</v>
      </c>
      <c r="B16" s="5" t="s">
        <v>0</v>
      </c>
      <c r="C16" s="5" t="s">
        <v>3</v>
      </c>
      <c r="D16" s="10" t="s">
        <v>4</v>
      </c>
      <c r="E16" s="6">
        <f>E17-E19</f>
        <v>92631041.24000001</v>
      </c>
      <c r="F16" s="6">
        <f>F17-F19</f>
        <v>76083656.269999981</v>
      </c>
      <c r="G16" s="6">
        <f>G17-G19</f>
        <v>37261995.910000026</v>
      </c>
    </row>
    <row r="17" spans="1:7" s="16" customFormat="1" ht="35.450000000000003" customHeight="1" outlineLevel="1" x14ac:dyDescent="0.25">
      <c r="A17" s="15">
        <v>3</v>
      </c>
      <c r="B17" s="5" t="s">
        <v>0</v>
      </c>
      <c r="C17" s="5" t="s">
        <v>21</v>
      </c>
      <c r="D17" s="10" t="s">
        <v>25</v>
      </c>
      <c r="E17" s="7">
        <f>E18</f>
        <v>376631041.24000001</v>
      </c>
      <c r="F17" s="7">
        <f>F18</f>
        <v>452714697.50999999</v>
      </c>
      <c r="G17" s="7">
        <f>G18</f>
        <v>489976693.42000002</v>
      </c>
    </row>
    <row r="18" spans="1:7" s="16" customFormat="1" ht="47.25" outlineLevel="3" x14ac:dyDescent="0.25">
      <c r="A18" s="15">
        <v>4</v>
      </c>
      <c r="B18" s="5" t="s">
        <v>0</v>
      </c>
      <c r="C18" s="5" t="s">
        <v>5</v>
      </c>
      <c r="D18" s="10" t="s">
        <v>42</v>
      </c>
      <c r="E18" s="7">
        <f>29000000+90000000+90000000+90000000+14000000+10789348.69+19805542.57+475000+3005082.49-10023.51+29566091</f>
        <v>376631041.24000001</v>
      </c>
      <c r="F18" s="7">
        <f>33895255.81+90000000+90000000+90000000+29000000+14000000+10789348.69+12187395.45+19805542.57+475000+3005082.49+29990981.5+29566091</f>
        <v>452714697.50999999</v>
      </c>
      <c r="G18" s="7">
        <f>33895255.81+90000000+90000000+90000000+29000000+14000000+37261995.91+10789348.69+12187395.45+19805542.57+475000+3005082.49+29990981.5+29566091</f>
        <v>489976693.42000002</v>
      </c>
    </row>
    <row r="19" spans="1:7" s="16" customFormat="1" ht="47.25" outlineLevel="3" x14ac:dyDescent="0.25">
      <c r="A19" s="15">
        <v>5</v>
      </c>
      <c r="B19" s="5" t="s">
        <v>0</v>
      </c>
      <c r="C19" s="5" t="s">
        <v>22</v>
      </c>
      <c r="D19" s="10" t="s">
        <v>26</v>
      </c>
      <c r="E19" s="7">
        <f>E20</f>
        <v>284000000</v>
      </c>
      <c r="F19" s="7">
        <f>F20</f>
        <v>376631041.24000001</v>
      </c>
      <c r="G19" s="7">
        <f>G20</f>
        <v>452714697.50999999</v>
      </c>
    </row>
    <row r="20" spans="1:7" ht="47.25" outlineLevel="3" x14ac:dyDescent="0.25">
      <c r="A20" s="14">
        <v>6</v>
      </c>
      <c r="B20" s="5" t="s">
        <v>0</v>
      </c>
      <c r="C20" s="5" t="s">
        <v>6</v>
      </c>
      <c r="D20" s="10" t="s">
        <v>7</v>
      </c>
      <c r="E20" s="7">
        <f>14000000+90000000+90000000+90000000</f>
        <v>284000000</v>
      </c>
      <c r="F20" s="7">
        <f>347064950.24+29566091</f>
        <v>376631041.24000001</v>
      </c>
      <c r="G20" s="7">
        <f>33895255.81+90000000+90000000+90000000+29000000+14000000+10789348.69+12187395.45+19805542.57+475000+3005082.49+29990981.5+29566091</f>
        <v>452714697.50999999</v>
      </c>
    </row>
    <row r="21" spans="1:7" ht="47.25" outlineLevel="1" x14ac:dyDescent="0.25">
      <c r="A21" s="14">
        <v>7</v>
      </c>
      <c r="B21" s="5" t="s">
        <v>0</v>
      </c>
      <c r="C21" s="5" t="s">
        <v>8</v>
      </c>
      <c r="D21" s="10" t="s">
        <v>9</v>
      </c>
      <c r="E21" s="13">
        <f>E22</f>
        <v>0</v>
      </c>
      <c r="F21" s="7">
        <v>0</v>
      </c>
      <c r="G21" s="7">
        <v>0</v>
      </c>
    </row>
    <row r="22" spans="1:7" ht="63" outlineLevel="2" x14ac:dyDescent="0.25">
      <c r="A22" s="14">
        <v>8</v>
      </c>
      <c r="B22" s="5" t="s">
        <v>0</v>
      </c>
      <c r="C22" s="5" t="s">
        <v>10</v>
      </c>
      <c r="D22" s="10" t="s">
        <v>11</v>
      </c>
      <c r="E22" s="13">
        <f>E23-E25</f>
        <v>0</v>
      </c>
      <c r="F22" s="7">
        <v>0</v>
      </c>
      <c r="G22" s="7">
        <v>0</v>
      </c>
    </row>
    <row r="23" spans="1:7" s="8" customFormat="1" ht="57.6" customHeight="1" outlineLevel="2" x14ac:dyDescent="0.25">
      <c r="A23" s="18">
        <v>9</v>
      </c>
      <c r="B23" s="17" t="s">
        <v>0</v>
      </c>
      <c r="C23" s="17" t="s">
        <v>23</v>
      </c>
      <c r="D23" s="19" t="s">
        <v>27</v>
      </c>
      <c r="E23" s="13">
        <f>E24</f>
        <v>309813735</v>
      </c>
      <c r="F23" s="13">
        <f>F24</f>
        <v>0</v>
      </c>
      <c r="G23" s="13">
        <f>G24</f>
        <v>0</v>
      </c>
    </row>
    <row r="24" spans="1:7" s="8" customFormat="1" ht="69" customHeight="1" outlineLevel="3" x14ac:dyDescent="0.25">
      <c r="A24" s="18">
        <v>10</v>
      </c>
      <c r="B24" s="17" t="s">
        <v>0</v>
      </c>
      <c r="C24" s="17" t="s">
        <v>53</v>
      </c>
      <c r="D24" s="19" t="s">
        <v>12</v>
      </c>
      <c r="E24" s="13">
        <f>103271245*3</f>
        <v>309813735</v>
      </c>
      <c r="F24" s="13">
        <f>35928000-35928000</f>
        <v>0</v>
      </c>
      <c r="G24" s="13">
        <f>35928000-35928000</f>
        <v>0</v>
      </c>
    </row>
    <row r="25" spans="1:7" s="8" customFormat="1" ht="78.75" outlineLevel="3" x14ac:dyDescent="0.25">
      <c r="A25" s="18">
        <v>11</v>
      </c>
      <c r="B25" s="17" t="s">
        <v>0</v>
      </c>
      <c r="C25" s="17" t="s">
        <v>24</v>
      </c>
      <c r="D25" s="19" t="s">
        <v>28</v>
      </c>
      <c r="E25" s="13">
        <f>E26</f>
        <v>309813735</v>
      </c>
      <c r="F25" s="13">
        <f>F26</f>
        <v>0</v>
      </c>
      <c r="G25" s="13">
        <f>G26</f>
        <v>0</v>
      </c>
    </row>
    <row r="26" spans="1:7" s="8" customFormat="1" ht="63" outlineLevel="3" x14ac:dyDescent="0.25">
      <c r="A26" s="18">
        <v>12</v>
      </c>
      <c r="B26" s="17" t="s">
        <v>0</v>
      </c>
      <c r="C26" s="17" t="s">
        <v>13</v>
      </c>
      <c r="D26" s="19" t="s">
        <v>14</v>
      </c>
      <c r="E26" s="13">
        <f>103271245*3</f>
        <v>309813735</v>
      </c>
      <c r="F26" s="13">
        <f>35928000-35928000</f>
        <v>0</v>
      </c>
      <c r="G26" s="13">
        <f>35928000-35928000</f>
        <v>0</v>
      </c>
    </row>
    <row r="27" spans="1:7" s="8" customFormat="1" ht="31.5" outlineLevel="1" x14ac:dyDescent="0.25">
      <c r="A27" s="18">
        <v>13</v>
      </c>
      <c r="B27" s="17" t="s">
        <v>0</v>
      </c>
      <c r="C27" s="17" t="s">
        <v>15</v>
      </c>
      <c r="D27" s="19" t="s">
        <v>16</v>
      </c>
      <c r="E27" s="12">
        <f>E28+E32</f>
        <v>40144435.480000019</v>
      </c>
      <c r="F27" s="12">
        <f t="shared" ref="F27" si="0">F28+F32</f>
        <v>0</v>
      </c>
      <c r="G27" s="12">
        <f>G28+G32</f>
        <v>0</v>
      </c>
    </row>
    <row r="28" spans="1:7" s="8" customFormat="1" ht="15.75" outlineLevel="1" x14ac:dyDescent="0.25">
      <c r="A28" s="18">
        <v>14</v>
      </c>
      <c r="B28" s="17" t="s">
        <v>0</v>
      </c>
      <c r="C28" s="17" t="s">
        <v>33</v>
      </c>
      <c r="D28" s="19" t="s">
        <v>31</v>
      </c>
      <c r="E28" s="13">
        <f>E29</f>
        <v>-3882609605.9099998</v>
      </c>
      <c r="F28" s="13">
        <f>F29</f>
        <v>-3046889474.5100002</v>
      </c>
      <c r="G28" s="13">
        <f>G29</f>
        <v>-3063856719.4200001</v>
      </c>
    </row>
    <row r="29" spans="1:7" s="8" customFormat="1" ht="31.5" outlineLevel="2" x14ac:dyDescent="0.25">
      <c r="A29" s="18">
        <v>15</v>
      </c>
      <c r="B29" s="17" t="s">
        <v>0</v>
      </c>
      <c r="C29" s="17" t="s">
        <v>34</v>
      </c>
      <c r="D29" s="19" t="s">
        <v>35</v>
      </c>
      <c r="E29" s="13">
        <f t="shared" ref="E29:G29" si="1">E30</f>
        <v>-3882609605.9099998</v>
      </c>
      <c r="F29" s="13">
        <f t="shared" si="1"/>
        <v>-3046889474.5100002</v>
      </c>
      <c r="G29" s="13">
        <f t="shared" si="1"/>
        <v>-3063856719.4200001</v>
      </c>
    </row>
    <row r="30" spans="1:7" s="8" customFormat="1" ht="31.5" outlineLevel="2" x14ac:dyDescent="0.25">
      <c r="A30" s="18">
        <v>16</v>
      </c>
      <c r="B30" s="17" t="s">
        <v>0</v>
      </c>
      <c r="C30" s="17" t="s">
        <v>36</v>
      </c>
      <c r="D30" s="19" t="s">
        <v>29</v>
      </c>
      <c r="E30" s="13">
        <f>E31</f>
        <v>-3882609605.9099998</v>
      </c>
      <c r="F30" s="13">
        <f>F31</f>
        <v>-3046889474.5100002</v>
      </c>
      <c r="G30" s="13">
        <f>G31</f>
        <v>-3063856719.4200001</v>
      </c>
    </row>
    <row r="31" spans="1:7" s="8" customFormat="1" ht="31.5" outlineLevel="3" x14ac:dyDescent="0.25">
      <c r="A31" s="18">
        <v>17</v>
      </c>
      <c r="B31" s="17" t="s">
        <v>0</v>
      </c>
      <c r="C31" s="17" t="s">
        <v>17</v>
      </c>
      <c r="D31" s="19" t="s">
        <v>18</v>
      </c>
      <c r="E31" s="13">
        <f>-3196164829.67-E18-E24</f>
        <v>-3882609605.9099998</v>
      </c>
      <c r="F31" s="13">
        <f>-2591174777-3000000-F17-F24</f>
        <v>-3046889474.5100002</v>
      </c>
      <c r="G31" s="13">
        <f>-2573880026-G17-G24</f>
        <v>-3063856719.4200001</v>
      </c>
    </row>
    <row r="32" spans="1:7" s="8" customFormat="1" ht="15.75" outlineLevel="3" x14ac:dyDescent="0.25">
      <c r="A32" s="18">
        <v>18</v>
      </c>
      <c r="B32" s="17" t="s">
        <v>0</v>
      </c>
      <c r="C32" s="17" t="s">
        <v>37</v>
      </c>
      <c r="D32" s="19" t="s">
        <v>32</v>
      </c>
      <c r="E32" s="13">
        <f t="shared" ref="E32:E33" si="2">E33</f>
        <v>3922754041.3899999</v>
      </c>
      <c r="F32" s="13">
        <f t="shared" ref="F32" si="3">F33</f>
        <v>3046889474.5100002</v>
      </c>
      <c r="G32" s="13">
        <f t="shared" ref="G32" si="4">G33</f>
        <v>3063856719.4200001</v>
      </c>
    </row>
    <row r="33" spans="1:7" s="8" customFormat="1" ht="31.5" outlineLevel="3" x14ac:dyDescent="0.25">
      <c r="A33" s="18">
        <v>19</v>
      </c>
      <c r="B33" s="17" t="s">
        <v>0</v>
      </c>
      <c r="C33" s="17" t="s">
        <v>38</v>
      </c>
      <c r="D33" s="19" t="s">
        <v>40</v>
      </c>
      <c r="E33" s="13">
        <f t="shared" si="2"/>
        <v>3922754041.3899999</v>
      </c>
      <c r="F33" s="13">
        <f t="shared" ref="F33" si="5">F34</f>
        <v>3046889474.5100002</v>
      </c>
      <c r="G33" s="13">
        <f t="shared" ref="G33" si="6">G34</f>
        <v>3063856719.4200001</v>
      </c>
    </row>
    <row r="34" spans="1:7" s="8" customFormat="1" ht="31.5" x14ac:dyDescent="0.25">
      <c r="A34" s="18">
        <v>20</v>
      </c>
      <c r="B34" s="17" t="s">
        <v>0</v>
      </c>
      <c r="C34" s="17" t="s">
        <v>39</v>
      </c>
      <c r="D34" s="19" t="s">
        <v>30</v>
      </c>
      <c r="E34" s="13">
        <f>E35</f>
        <v>3922754041.3899999</v>
      </c>
      <c r="F34" s="13">
        <f t="shared" ref="F34:G34" si="7">F35</f>
        <v>3046889474.5100002</v>
      </c>
      <c r="G34" s="13">
        <f t="shared" si="7"/>
        <v>3063856719.4200001</v>
      </c>
    </row>
    <row r="35" spans="1:7" s="8" customFormat="1" ht="31.5" x14ac:dyDescent="0.25">
      <c r="A35" s="18">
        <v>21</v>
      </c>
      <c r="B35" s="17" t="s">
        <v>0</v>
      </c>
      <c r="C35" s="17" t="s">
        <v>19</v>
      </c>
      <c r="D35" s="19" t="s">
        <v>41</v>
      </c>
      <c r="E35" s="13">
        <f>3328940306.39+E20+E26</f>
        <v>3922754041.3899999</v>
      </c>
      <c r="F35" s="13">
        <f>2667258433.27+3000000+F20+F26</f>
        <v>3046889474.5100002</v>
      </c>
      <c r="G35" s="13">
        <f>2611142021.91+G20+G26</f>
        <v>3063856719.4200001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2019-10-10T11:30:19Z</cp:lastPrinted>
  <dcterms:created xsi:type="dcterms:W3CDTF">2002-03-11T10:22:12Z</dcterms:created>
  <dcterms:modified xsi:type="dcterms:W3CDTF">2019-10-25T06:36:23Z</dcterms:modified>
</cp:coreProperties>
</file>