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6" yWindow="432" windowWidth="15456" windowHeight="1014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КАИП!$22:$24</definedName>
    <definedName name="_xlnm.Print_Area" localSheetId="0">КАИП!$A$1:$L$63</definedName>
  </definedNames>
  <calcPr calcId="145621"/>
</workbook>
</file>

<file path=xl/calcChain.xml><?xml version="1.0" encoding="utf-8"?>
<calcChain xmlns="http://schemas.openxmlformats.org/spreadsheetml/2006/main">
  <c r="H42" i="3" l="1"/>
  <c r="H44" i="3"/>
  <c r="H43" i="3"/>
  <c r="L52" i="3"/>
  <c r="J52" i="3"/>
  <c r="H52" i="3"/>
  <c r="H32" i="3"/>
  <c r="H31" i="3"/>
  <c r="H27" i="3" s="1"/>
  <c r="H35" i="3"/>
  <c r="H59" i="3" l="1"/>
  <c r="H58" i="3" s="1"/>
  <c r="H47" i="3" l="1"/>
  <c r="H46" i="3" l="1"/>
  <c r="H45" i="3" s="1"/>
  <c r="H28" i="3" l="1"/>
  <c r="I17" i="3" l="1"/>
  <c r="H41" i="3" l="1"/>
  <c r="L42" i="3"/>
  <c r="J42" i="3"/>
  <c r="L30" i="3"/>
  <c r="L33" i="3"/>
  <c r="I18" i="3" s="1"/>
  <c r="J33" i="3"/>
  <c r="H33" i="3"/>
  <c r="H30" i="3" s="1"/>
  <c r="E18" i="3" l="1"/>
  <c r="H26" i="3"/>
  <c r="J30" i="3"/>
  <c r="G18" i="3"/>
  <c r="H29" i="3" l="1"/>
  <c r="L28" i="3"/>
  <c r="J35" i="3"/>
  <c r="G17" i="3" s="1"/>
  <c r="E17" i="3"/>
  <c r="L43" i="3"/>
  <c r="L27" i="3" s="1"/>
  <c r="J43" i="3"/>
  <c r="J27" i="3" s="1"/>
  <c r="L56" i="3"/>
  <c r="I16" i="3" s="1"/>
  <c r="J56" i="3"/>
  <c r="G16" i="3" s="1"/>
  <c r="H56" i="3"/>
  <c r="E16" i="3" s="1"/>
  <c r="E19" i="3" l="1"/>
  <c r="L26" i="3"/>
  <c r="L25" i="3" s="1"/>
  <c r="J41" i="3"/>
  <c r="J26" i="3"/>
  <c r="G19" i="3"/>
  <c r="L41" i="3"/>
  <c r="I19" i="3"/>
  <c r="J28" i="3"/>
  <c r="L29" i="3"/>
  <c r="J29" i="3"/>
  <c r="J25" i="3" l="1"/>
  <c r="H25" i="3"/>
</calcChain>
</file>

<file path=xl/sharedStrings.xml><?xml version="1.0" encoding="utf-8"?>
<sst xmlns="http://schemas.openxmlformats.org/spreadsheetml/2006/main" count="131" uniqueCount="79">
  <si>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</si>
  <si>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</si>
  <si>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</si>
  <si>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</si>
  <si>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</si>
  <si>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</si>
  <si>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</si>
  <si>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</si>
  <si>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</si>
  <si>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</si>
  <si>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</si>
  <si>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</si>
  <si>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</si>
  <si>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</si>
  <si>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</si>
  <si>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</si>
  <si>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</si>
  <si>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</si>
  <si>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</si>
  <si>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</si>
  <si>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</si>
  <si>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</si>
  <si>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</si>
  <si>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</si>
  <si>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</si>
  <si>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</si>
  <si>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5</t>
  </si>
  <si>
    <t>Приложение 11</t>
  </si>
  <si>
    <t>Сумма 
на 2019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</si>
  <si>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</si>
  <si>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</si>
  <si>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</si>
  <si>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</si>
  <si>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</si>
  <si>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</si>
  <si>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</si>
  <si>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</si>
  <si>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</si>
  <si>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</si>
  <si>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</si>
  <si>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</si>
  <si>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Перечень строек и объектов
на 2019 год и плановый период 2020-2021 годов</t>
  </si>
  <si>
    <t>Сумма 
на 2021 год</t>
  </si>
  <si>
    <t xml:space="preserve"> Сумма 
на 2021 год</t>
  </si>
  <si>
    <t>2019/                2021</t>
  </si>
  <si>
    <t>2019/   2021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</si>
  <si>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</si>
  <si>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</si>
  <si>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</si>
  <si>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>1610013170</t>
  </si>
  <si>
    <t xml:space="preserve">Строительство кладбища </t>
  </si>
  <si>
    <t>0502</t>
  </si>
  <si>
    <t>0410083010</t>
  </si>
  <si>
    <t>2019/        2021</t>
  </si>
  <si>
    <t>Приложение 10</t>
  </si>
  <si>
    <t>2019/
2020</t>
  </si>
  <si>
    <t>Расходы, связанные со строительством жилого дома по ул. Индустриальная, 3-х жилых домов в Юго-Восточном районе</t>
  </si>
  <si>
    <t>1640074610</t>
  </si>
  <si>
    <t>16400S4610</t>
  </si>
  <si>
    <t>Проведение государственной экспертизы, разработка схемы границ земельного участка для  строительства водопроводной сети к жилым домам №6, №8 переулок Простой</t>
  </si>
  <si>
    <t>Проведение государственной экспертизы, разработка схемы границ земельного участка на строительство  водопроводной сети к жилым домам по адресу: г. Ачинск, точки подключения Т-1 ул. Кравченко,43, Т-2, мкр. Авиатор, 6, Т-3 ул. Овражная,33</t>
  </si>
  <si>
    <t>Проведение государственной экспертизы, достоверности определения сметной стоимости проектной документации и результатов инженерных изысканий строительства водопровода возле дома № 17 по ул. Гагарина до дома № 39 ул. Заречная</t>
  </si>
  <si>
    <t>0420083010</t>
  </si>
  <si>
    <t xml:space="preserve">к решению Ачинского городского </t>
  </si>
  <si>
    <t>Совета депутатов от 07.12.2018 № 40-234р</t>
  </si>
  <si>
    <t>Проектные работы по устройству наружного освещения  на участке дороги ул. Гагарина от стр. 2"а" квартала Южной промзоны до 0 км а/д "Ачинск-Ужур-Троицкое", на участке дороги шоссе Байкал от ул. Кравченко до а/д Р255 "Сибирь"</t>
  </si>
  <si>
    <t xml:space="preserve">Инженерно-геологические, инженерно-геодезические изыскания, проектные работы, государственная экспертиза проектной документации и результатов инженерных изысканий на строительство нового источника теплоснабжения к жилым домам № 6, №8 переулок Простой
</t>
  </si>
  <si>
    <t>Устройство водовода дренажных вод по улице Горной</t>
  </si>
  <si>
    <t>0410086280</t>
  </si>
  <si>
    <t>Управление образования администрации города Ачинска</t>
  </si>
  <si>
    <t>0709</t>
  </si>
  <si>
    <t>0240013240</t>
  </si>
  <si>
    <t>Проверка достоверности определения сметной стоимости реконструкции объектов капитального строительства "Реконструкция детского сада № 38"</t>
  </si>
  <si>
    <t>Совета депутатов от  00.08.2019 № 00-00р</t>
  </si>
  <si>
    <t xml:space="preserve"> Строительство жилого дома по ул. Индустриальная, 3-х жилых домов в Юго-Восточном районе</t>
  </si>
  <si>
    <t>161F367483</t>
  </si>
  <si>
    <t>161F367484</t>
  </si>
  <si>
    <t>приобретение жилых помещений для переселения граждан из аварийного жилищного фонда</t>
  </si>
  <si>
    <t>161F36748S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</si>
</sst>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1" fillId="0" borderId="0" xfId="1" applyFont="1" applyFill="1"/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2" fontId="1" fillId="3" borderId="1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P63"/>
  <sheetViews>
    <sheetView showGridLines="0" tabSelected="1" view="pageBreakPreview" topLeftCell="A13" zoomScale="70" zoomScaleNormal="100" zoomScaleSheetLayoutView="70" workbookViewId="0">
      <selection activeCell="B14" sqref="B14:D14"/>
    </sheetView>
  </sheetViews>
  <sheetFormatPr defaultColWidth="9.109375" defaultRowHeight="12.75" customHeight="1" outlineLevelRow="1" x14ac:dyDescent="0.35"/>
  <cols>
    <col min="1" max="1" width="5.109375" style="46" customWidth="1"/>
    <col min="2" max="2" width="45.5546875" style="3" customWidth="1"/>
    <col min="3" max="3" width="9.6640625" style="3" customWidth="1"/>
    <col min="4" max="4" width="11.44140625" style="28" customWidth="1"/>
    <col min="5" max="5" width="15.6640625" style="3" customWidth="1"/>
    <col min="6" max="6" width="7" style="3" customWidth="1"/>
    <col min="7" max="7" width="8.5546875" style="3" customWidth="1"/>
    <col min="8" max="8" width="12.88671875" style="3" customWidth="1"/>
    <col min="9" max="9" width="7.44140625" style="3" customWidth="1"/>
    <col min="10" max="10" width="11.33203125" style="3" customWidth="1"/>
    <col min="11" max="11" width="7.33203125" style="3" customWidth="1"/>
    <col min="12" max="12" width="18.33203125" style="3" customWidth="1"/>
    <col min="13" max="15" width="9.109375" style="3"/>
    <col min="16" max="16" width="13.33203125" style="3" bestFit="1" customWidth="1"/>
    <col min="17" max="16384" width="9.109375" style="3"/>
  </cols>
  <sheetData>
    <row r="2" spans="1:12" ht="18.600000000000001" customHeight="1" x14ac:dyDescent="0.35">
      <c r="H2" s="3" t="s">
        <v>54</v>
      </c>
    </row>
    <row r="3" spans="1:12" ht="18" x14ac:dyDescent="0.35">
      <c r="H3" s="3" t="s">
        <v>63</v>
      </c>
    </row>
    <row r="4" spans="1:12" ht="18" x14ac:dyDescent="0.35">
      <c r="H4" s="3" t="s">
        <v>73</v>
      </c>
    </row>
    <row r="5" spans="1:12" ht="18" x14ac:dyDescent="0.35"/>
    <row r="6" spans="1:12" ht="18" x14ac:dyDescent="0.35">
      <c r="H6" s="3" t="s">
        <v>27</v>
      </c>
      <c r="I6" s="35"/>
    </row>
    <row r="7" spans="1:12" ht="18" x14ac:dyDescent="0.35">
      <c r="H7" s="3" t="s">
        <v>63</v>
      </c>
      <c r="I7" s="35"/>
    </row>
    <row r="8" spans="1:12" ht="18" x14ac:dyDescent="0.35">
      <c r="G8" s="34"/>
      <c r="H8" s="34" t="s">
        <v>64</v>
      </c>
      <c r="I8" s="35"/>
    </row>
    <row r="9" spans="1:12" s="4" customFormat="1" ht="18" x14ac:dyDescent="0.25">
      <c r="A9" s="47"/>
      <c r="D9" s="2"/>
    </row>
    <row r="10" spans="1:12" s="4" customFormat="1" ht="18" x14ac:dyDescent="0.25">
      <c r="A10" s="47"/>
      <c r="D10" s="2"/>
    </row>
    <row r="11" spans="1:12" s="4" customFormat="1" ht="42.75" customHeight="1" x14ac:dyDescent="0.25">
      <c r="A11" s="75" t="s">
        <v>41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2" s="4" customFormat="1" ht="18" x14ac:dyDescent="0.25">
      <c r="A12" s="48"/>
      <c r="B12" s="2"/>
      <c r="C12" s="2"/>
      <c r="D12" s="2"/>
      <c r="E12" s="2"/>
    </row>
    <row r="13" spans="1:12" s="4" customFormat="1" ht="18" x14ac:dyDescent="0.25">
      <c r="A13" s="47"/>
      <c r="D13" s="2"/>
      <c r="J13" s="7" t="s">
        <v>3</v>
      </c>
    </row>
    <row r="14" spans="1:12" ht="66.75" customHeight="1" x14ac:dyDescent="0.35">
      <c r="A14" s="15" t="s">
        <v>1</v>
      </c>
      <c r="B14" s="64" t="s">
        <v>2</v>
      </c>
      <c r="C14" s="76"/>
      <c r="D14" s="65"/>
      <c r="E14" s="66" t="s">
        <v>28</v>
      </c>
      <c r="F14" s="66"/>
      <c r="G14" s="66" t="s">
        <v>39</v>
      </c>
      <c r="H14" s="66"/>
      <c r="I14" s="66" t="s">
        <v>42</v>
      </c>
      <c r="J14" s="66"/>
    </row>
    <row r="15" spans="1:12" ht="18" x14ac:dyDescent="0.35">
      <c r="A15" s="15">
        <v>1</v>
      </c>
      <c r="B15" s="64" t="s">
        <v>5</v>
      </c>
      <c r="C15" s="76"/>
      <c r="D15" s="65"/>
      <c r="E15" s="66" t="s">
        <v>6</v>
      </c>
      <c r="F15" s="66"/>
      <c r="G15" s="66" t="s">
        <v>7</v>
      </c>
      <c r="H15" s="66"/>
      <c r="I15" s="66" t="s">
        <v>26</v>
      </c>
      <c r="J15" s="66"/>
    </row>
    <row r="16" spans="1:12" ht="42" customHeight="1" outlineLevel="1" x14ac:dyDescent="0.35">
      <c r="A16" s="14">
        <v>1</v>
      </c>
      <c r="B16" s="68" t="s">
        <v>19</v>
      </c>
      <c r="C16" s="68"/>
      <c r="D16" s="68"/>
      <c r="E16" s="53">
        <f>H56+H62</f>
        <v>79295200</v>
      </c>
      <c r="F16" s="53"/>
      <c r="G16" s="53">
        <f t="shared" ref="G16" si="0">J56</f>
        <v>57251400</v>
      </c>
      <c r="H16" s="53"/>
      <c r="I16" s="53">
        <f t="shared" ref="I16" si="1">L56</f>
        <v>57251400</v>
      </c>
      <c r="J16" s="53"/>
    </row>
    <row r="17" spans="1:16" ht="42" customHeight="1" outlineLevel="1" x14ac:dyDescent="0.35">
      <c r="A17" s="14">
        <v>2</v>
      </c>
      <c r="B17" s="68" t="s">
        <v>46</v>
      </c>
      <c r="C17" s="68"/>
      <c r="D17" s="68"/>
      <c r="E17" s="53">
        <f>H35+H52</f>
        <v>217115593.81999999</v>
      </c>
      <c r="F17" s="53"/>
      <c r="G17" s="53">
        <f>J35+J52</f>
        <v>13842435.129999999</v>
      </c>
      <c r="H17" s="53"/>
      <c r="I17" s="53">
        <f>L35+L52</f>
        <v>181503.88</v>
      </c>
      <c r="J17" s="53"/>
    </row>
    <row r="18" spans="1:16" ht="66.599999999999994" customHeight="1" outlineLevel="1" x14ac:dyDescent="0.35">
      <c r="A18" s="14">
        <v>3</v>
      </c>
      <c r="B18" s="69" t="s">
        <v>35</v>
      </c>
      <c r="C18" s="70"/>
      <c r="D18" s="71"/>
      <c r="E18" s="51">
        <f>H33+H45</f>
        <v>25949944.900000002</v>
      </c>
      <c r="F18" s="52"/>
      <c r="G18" s="51">
        <f>J33</f>
        <v>42232310.840000004</v>
      </c>
      <c r="H18" s="52"/>
      <c r="I18" s="51">
        <f>L33</f>
        <v>0</v>
      </c>
      <c r="J18" s="52"/>
    </row>
    <row r="19" spans="1:16" ht="18" x14ac:dyDescent="0.35">
      <c r="A19" s="72" t="s">
        <v>0</v>
      </c>
      <c r="B19" s="73"/>
      <c r="C19" s="73"/>
      <c r="D19" s="74"/>
      <c r="E19" s="53">
        <f>SUM(E16:F18)</f>
        <v>322360738.71999997</v>
      </c>
      <c r="F19" s="53"/>
      <c r="G19" s="53">
        <f>SUM(G16:H18)</f>
        <v>113326145.97</v>
      </c>
      <c r="H19" s="53"/>
      <c r="I19" s="53">
        <f>SUM(I16:J18)</f>
        <v>57432903.880000003</v>
      </c>
      <c r="J19" s="53"/>
    </row>
    <row r="20" spans="1:16" ht="15.75" customHeight="1" x14ac:dyDescent="0.35">
      <c r="A20" s="48"/>
      <c r="B20" s="5"/>
      <c r="C20" s="5"/>
      <c r="D20" s="27"/>
      <c r="E20" s="5"/>
    </row>
    <row r="21" spans="1:16" ht="18" x14ac:dyDescent="0.35">
      <c r="L21" s="7" t="s">
        <v>3</v>
      </c>
    </row>
    <row r="22" spans="1:16" ht="36.75" customHeight="1" x14ac:dyDescent="0.35">
      <c r="A22" s="67" t="s">
        <v>1</v>
      </c>
      <c r="B22" s="66" t="s">
        <v>25</v>
      </c>
      <c r="C22" s="66" t="s">
        <v>30</v>
      </c>
      <c r="D22" s="66"/>
      <c r="E22" s="66"/>
      <c r="F22" s="66"/>
      <c r="G22" s="66" t="s">
        <v>9</v>
      </c>
      <c r="H22" s="60" t="s">
        <v>29</v>
      </c>
      <c r="I22" s="61"/>
      <c r="J22" s="60" t="s">
        <v>40</v>
      </c>
      <c r="K22" s="61"/>
      <c r="L22" s="66" t="s">
        <v>43</v>
      </c>
    </row>
    <row r="23" spans="1:16" ht="59.25" customHeight="1" x14ac:dyDescent="0.35">
      <c r="A23" s="67"/>
      <c r="B23" s="66"/>
      <c r="C23" s="9" t="s">
        <v>31</v>
      </c>
      <c r="D23" s="9" t="s">
        <v>32</v>
      </c>
      <c r="E23" s="9" t="s">
        <v>33</v>
      </c>
      <c r="F23" s="9" t="s">
        <v>34</v>
      </c>
      <c r="G23" s="66"/>
      <c r="H23" s="62"/>
      <c r="I23" s="63"/>
      <c r="J23" s="62"/>
      <c r="K23" s="63"/>
      <c r="L23" s="66"/>
    </row>
    <row r="24" spans="1:16" ht="18" x14ac:dyDescent="0.35">
      <c r="A24" s="41"/>
      <c r="B24" s="10" t="s">
        <v>4</v>
      </c>
      <c r="C24" s="10" t="s">
        <v>5</v>
      </c>
      <c r="D24" s="26" t="s">
        <v>6</v>
      </c>
      <c r="E24" s="10" t="s">
        <v>7</v>
      </c>
      <c r="F24" s="6">
        <v>5</v>
      </c>
      <c r="G24" s="6">
        <v>6</v>
      </c>
      <c r="H24" s="58">
        <v>7</v>
      </c>
      <c r="I24" s="59"/>
      <c r="J24" s="64" t="s">
        <v>8</v>
      </c>
      <c r="K24" s="65"/>
      <c r="L24" s="25" t="s">
        <v>18</v>
      </c>
    </row>
    <row r="25" spans="1:16" ht="25.5" customHeight="1" x14ac:dyDescent="0.35">
      <c r="A25" s="41">
        <v>1</v>
      </c>
      <c r="B25" s="68" t="s">
        <v>10</v>
      </c>
      <c r="C25" s="68"/>
      <c r="D25" s="68"/>
      <c r="E25" s="68"/>
      <c r="F25" s="68"/>
      <c r="G25" s="68"/>
      <c r="H25" s="51">
        <f>H26+H27+H28</f>
        <v>322360738.72000003</v>
      </c>
      <c r="I25" s="52"/>
      <c r="J25" s="51">
        <f>J26+J27+J28</f>
        <v>113326145.97</v>
      </c>
      <c r="K25" s="52"/>
      <c r="L25" s="24">
        <f>L26+L27+L28</f>
        <v>57432903.880000003</v>
      </c>
      <c r="P25" s="8"/>
    </row>
    <row r="26" spans="1:16" ht="18" x14ac:dyDescent="0.35">
      <c r="A26" s="41">
        <v>2</v>
      </c>
      <c r="B26" s="1" t="s">
        <v>11</v>
      </c>
      <c r="C26" s="1"/>
      <c r="D26" s="26"/>
      <c r="E26" s="1"/>
      <c r="F26" s="1"/>
      <c r="G26" s="1"/>
      <c r="H26" s="51">
        <f>H30+H42+H63</f>
        <v>26224973.160000004</v>
      </c>
      <c r="I26" s="52"/>
      <c r="J26" s="51">
        <f>J30+J42</f>
        <v>56074745.969999999</v>
      </c>
      <c r="K26" s="52"/>
      <c r="L26" s="24">
        <f>L30+L42</f>
        <v>181503.88</v>
      </c>
    </row>
    <row r="27" spans="1:16" ht="18" x14ac:dyDescent="0.35">
      <c r="A27" s="41">
        <v>3</v>
      </c>
      <c r="B27" s="1" t="s">
        <v>12</v>
      </c>
      <c r="C27" s="1"/>
      <c r="D27" s="26"/>
      <c r="E27" s="1"/>
      <c r="F27" s="1"/>
      <c r="G27" s="1"/>
      <c r="H27" s="51">
        <f>H31+H43</f>
        <v>82631364.659999996</v>
      </c>
      <c r="I27" s="52"/>
      <c r="J27" s="51">
        <f>J31+J43</f>
        <v>57251400</v>
      </c>
      <c r="K27" s="52"/>
      <c r="L27" s="24">
        <f>L31+L43</f>
        <v>57251400</v>
      </c>
    </row>
    <row r="28" spans="1:16" ht="18" x14ac:dyDescent="0.35">
      <c r="A28" s="41">
        <v>4</v>
      </c>
      <c r="B28" s="1" t="s">
        <v>13</v>
      </c>
      <c r="C28" s="1"/>
      <c r="D28" s="26"/>
      <c r="E28" s="1"/>
      <c r="F28" s="1"/>
      <c r="G28" s="1"/>
      <c r="H28" s="51">
        <f>H32+H44</f>
        <v>213504400.90000001</v>
      </c>
      <c r="I28" s="52"/>
      <c r="J28" s="51">
        <f>J32+J44</f>
        <v>0</v>
      </c>
      <c r="K28" s="52"/>
      <c r="L28" s="24">
        <f>L32+L44</f>
        <v>0</v>
      </c>
    </row>
    <row r="29" spans="1:16" ht="36" x14ac:dyDescent="0.35">
      <c r="A29" s="41">
        <v>5</v>
      </c>
      <c r="B29" s="1" t="s">
        <v>14</v>
      </c>
      <c r="C29" s="10" t="s">
        <v>15</v>
      </c>
      <c r="D29" s="26"/>
      <c r="E29" s="1"/>
      <c r="F29" s="1"/>
      <c r="G29" s="1"/>
      <c r="H29" s="51">
        <f>H30+H31+H32</f>
        <v>206842953.61000001</v>
      </c>
      <c r="I29" s="52"/>
      <c r="J29" s="51">
        <f>J30+J31+J32</f>
        <v>53981599.350000001</v>
      </c>
      <c r="K29" s="52"/>
      <c r="L29" s="24">
        <f>L30+L31+L32</f>
        <v>0</v>
      </c>
    </row>
    <row r="30" spans="1:16" ht="18" x14ac:dyDescent="0.35">
      <c r="A30" s="41">
        <v>6</v>
      </c>
      <c r="B30" s="1" t="s">
        <v>11</v>
      </c>
      <c r="C30" s="1"/>
      <c r="D30" s="26"/>
      <c r="E30" s="1"/>
      <c r="F30" s="1"/>
      <c r="G30" s="1"/>
      <c r="H30" s="51">
        <f>H36+H33+H40</f>
        <v>22336192.770000003</v>
      </c>
      <c r="I30" s="52"/>
      <c r="J30" s="51">
        <f>J36+J33</f>
        <v>53981599.350000001</v>
      </c>
      <c r="K30" s="52"/>
      <c r="L30" s="24">
        <f>L34</f>
        <v>0</v>
      </c>
    </row>
    <row r="31" spans="1:16" ht="18" x14ac:dyDescent="0.35">
      <c r="A31" s="41">
        <v>7</v>
      </c>
      <c r="B31" s="1" t="s">
        <v>12</v>
      </c>
      <c r="C31" s="1"/>
      <c r="D31" s="26"/>
      <c r="E31" s="1"/>
      <c r="F31" s="1"/>
      <c r="G31" s="1"/>
      <c r="H31" s="51">
        <f>H39+H38</f>
        <v>55643455.780000001</v>
      </c>
      <c r="I31" s="52"/>
      <c r="J31" s="53">
        <v>0</v>
      </c>
      <c r="K31" s="53"/>
      <c r="L31" s="24">
        <v>0</v>
      </c>
    </row>
    <row r="32" spans="1:16" ht="18" x14ac:dyDescent="0.35">
      <c r="A32" s="41">
        <v>8</v>
      </c>
      <c r="B32" s="1" t="s">
        <v>13</v>
      </c>
      <c r="C32" s="1"/>
      <c r="D32" s="26"/>
      <c r="E32" s="1"/>
      <c r="F32" s="1"/>
      <c r="G32" s="1"/>
      <c r="H32" s="51">
        <f>H37</f>
        <v>128863305.06</v>
      </c>
      <c r="I32" s="84"/>
      <c r="J32" s="53">
        <v>0</v>
      </c>
      <c r="K32" s="83"/>
      <c r="L32" s="24">
        <v>0</v>
      </c>
    </row>
    <row r="33" spans="1:12" ht="102" customHeight="1" x14ac:dyDescent="0.35">
      <c r="A33" s="41">
        <v>9</v>
      </c>
      <c r="B33" s="23" t="s">
        <v>35</v>
      </c>
      <c r="C33" s="23"/>
      <c r="D33" s="26"/>
      <c r="E33" s="22" t="s">
        <v>36</v>
      </c>
      <c r="F33" s="23"/>
      <c r="G33" s="23"/>
      <c r="H33" s="77">
        <f>H34</f>
        <v>22085164.510000002</v>
      </c>
      <c r="I33" s="78"/>
      <c r="J33" s="77">
        <f>J34</f>
        <v>42232310.840000004</v>
      </c>
      <c r="K33" s="78"/>
      <c r="L33" s="31">
        <f>L34</f>
        <v>0</v>
      </c>
    </row>
    <row r="34" spans="1:12" ht="36" x14ac:dyDescent="0.35">
      <c r="A34" s="41">
        <v>10</v>
      </c>
      <c r="B34" s="23" t="s">
        <v>50</v>
      </c>
      <c r="C34" s="22" t="s">
        <v>15</v>
      </c>
      <c r="D34" s="26" t="s">
        <v>37</v>
      </c>
      <c r="E34" s="22" t="s">
        <v>38</v>
      </c>
      <c r="F34" s="22" t="s">
        <v>22</v>
      </c>
      <c r="G34" s="30" t="s">
        <v>45</v>
      </c>
      <c r="H34" s="77">
        <v>22085164.510000002</v>
      </c>
      <c r="I34" s="78"/>
      <c r="J34" s="77">
        <v>42232310.840000004</v>
      </c>
      <c r="K34" s="78"/>
      <c r="L34" s="31">
        <v>0</v>
      </c>
    </row>
    <row r="35" spans="1:12" ht="66" customHeight="1" x14ac:dyDescent="0.35">
      <c r="A35" s="41">
        <v>11</v>
      </c>
      <c r="B35" s="11" t="s">
        <v>46</v>
      </c>
      <c r="C35" s="18"/>
      <c r="D35" s="18"/>
      <c r="E35" s="19" t="s">
        <v>48</v>
      </c>
      <c r="F35" s="18"/>
      <c r="G35" s="15"/>
      <c r="H35" s="77">
        <f>H36+H39+H40+H37+H38</f>
        <v>184757789.09999999</v>
      </c>
      <c r="I35" s="78"/>
      <c r="J35" s="77">
        <f>J36</f>
        <v>11749288.51</v>
      </c>
      <c r="K35" s="78"/>
      <c r="L35" s="16">
        <v>0</v>
      </c>
    </row>
    <row r="36" spans="1:12" ht="62.4" customHeight="1" x14ac:dyDescent="0.35">
      <c r="A36" s="41">
        <v>12</v>
      </c>
      <c r="B36" s="11" t="s">
        <v>56</v>
      </c>
      <c r="C36" s="18" t="s">
        <v>15</v>
      </c>
      <c r="D36" s="18" t="s">
        <v>47</v>
      </c>
      <c r="E36" s="19" t="s">
        <v>49</v>
      </c>
      <c r="F36" s="18" t="s">
        <v>22</v>
      </c>
      <c r="G36" s="15" t="s">
        <v>55</v>
      </c>
      <c r="H36" s="77">
        <v>169368.26</v>
      </c>
      <c r="I36" s="78"/>
      <c r="J36" s="77">
        <v>11749288.51</v>
      </c>
      <c r="K36" s="78"/>
      <c r="L36" s="16">
        <v>0</v>
      </c>
    </row>
    <row r="37" spans="1:12" ht="62.4" customHeight="1" x14ac:dyDescent="0.35">
      <c r="A37" s="87"/>
      <c r="B37" s="85" t="s">
        <v>74</v>
      </c>
      <c r="C37" s="18" t="s">
        <v>15</v>
      </c>
      <c r="D37" s="18" t="s">
        <v>47</v>
      </c>
      <c r="E37" s="19" t="s">
        <v>75</v>
      </c>
      <c r="F37" s="18" t="s">
        <v>22</v>
      </c>
      <c r="G37" s="50">
        <v>2019</v>
      </c>
      <c r="H37" s="77">
        <v>128863305.06</v>
      </c>
      <c r="I37" s="78"/>
      <c r="J37" s="77">
        <v>0</v>
      </c>
      <c r="K37" s="78"/>
      <c r="L37" s="16">
        <v>0</v>
      </c>
    </row>
    <row r="38" spans="1:12" ht="62.4" customHeight="1" x14ac:dyDescent="0.35">
      <c r="A38" s="87"/>
      <c r="B38" s="86"/>
      <c r="C38" s="18" t="s">
        <v>15</v>
      </c>
      <c r="D38" s="18" t="s">
        <v>47</v>
      </c>
      <c r="E38" s="19" t="s">
        <v>76</v>
      </c>
      <c r="F38" s="18" t="s">
        <v>22</v>
      </c>
      <c r="G38" s="50">
        <v>2019</v>
      </c>
      <c r="H38" s="77">
        <v>47477455.780000001</v>
      </c>
      <c r="I38" s="78"/>
      <c r="J38" s="77">
        <v>0</v>
      </c>
      <c r="K38" s="78"/>
      <c r="L38" s="16">
        <v>0</v>
      </c>
    </row>
    <row r="39" spans="1:12" ht="31.2" customHeight="1" x14ac:dyDescent="0.35">
      <c r="A39" s="81">
        <v>13</v>
      </c>
      <c r="B39" s="85" t="s">
        <v>50</v>
      </c>
      <c r="C39" s="79" t="s">
        <v>15</v>
      </c>
      <c r="D39" s="79" t="s">
        <v>51</v>
      </c>
      <c r="E39" s="19" t="s">
        <v>57</v>
      </c>
      <c r="F39" s="79" t="s">
        <v>22</v>
      </c>
      <c r="G39" s="81">
        <v>2019</v>
      </c>
      <c r="H39" s="77">
        <v>8166000</v>
      </c>
      <c r="I39" s="78"/>
      <c r="J39" s="77">
        <v>0</v>
      </c>
      <c r="K39" s="78"/>
      <c r="L39" s="16">
        <v>0</v>
      </c>
    </row>
    <row r="40" spans="1:12" ht="39" customHeight="1" x14ac:dyDescent="0.35">
      <c r="A40" s="82"/>
      <c r="B40" s="86"/>
      <c r="C40" s="80"/>
      <c r="D40" s="80"/>
      <c r="E40" s="19" t="s">
        <v>58</v>
      </c>
      <c r="F40" s="80"/>
      <c r="G40" s="82"/>
      <c r="H40" s="77">
        <v>81660</v>
      </c>
      <c r="I40" s="78"/>
      <c r="J40" s="77">
        <v>0</v>
      </c>
      <c r="K40" s="78"/>
      <c r="L40" s="16">
        <v>0</v>
      </c>
    </row>
    <row r="41" spans="1:12" ht="18" x14ac:dyDescent="0.35">
      <c r="A41" s="41">
        <v>14</v>
      </c>
      <c r="B41" s="11" t="s">
        <v>16</v>
      </c>
      <c r="C41" s="13">
        <v>730</v>
      </c>
      <c r="D41" s="17"/>
      <c r="E41" s="12"/>
      <c r="F41" s="14"/>
      <c r="G41" s="14"/>
      <c r="H41" s="77">
        <f>H42+H43+H44</f>
        <v>115493785.11</v>
      </c>
      <c r="I41" s="78"/>
      <c r="J41" s="77">
        <f>J42+J43+J44</f>
        <v>59344546.619999997</v>
      </c>
      <c r="K41" s="78"/>
      <c r="L41" s="29">
        <f t="shared" ref="L41" si="2">L42+L43+L44</f>
        <v>57432903.880000003</v>
      </c>
    </row>
    <row r="42" spans="1:12" ht="18" x14ac:dyDescent="0.35">
      <c r="A42" s="41">
        <v>15</v>
      </c>
      <c r="B42" s="20" t="s">
        <v>11</v>
      </c>
      <c r="C42" s="17"/>
      <c r="D42" s="17"/>
      <c r="E42" s="12"/>
      <c r="F42" s="14"/>
      <c r="G42" s="14"/>
      <c r="H42" s="77">
        <f>H53+H45</f>
        <v>3864780.39</v>
      </c>
      <c r="I42" s="78"/>
      <c r="J42" s="77">
        <f>J52</f>
        <v>2093146.62</v>
      </c>
      <c r="K42" s="78"/>
      <c r="L42" s="29">
        <f>L52</f>
        <v>181503.88</v>
      </c>
    </row>
    <row r="43" spans="1:12" ht="18" x14ac:dyDescent="0.35">
      <c r="A43" s="41">
        <v>16</v>
      </c>
      <c r="B43" s="20" t="s">
        <v>12</v>
      </c>
      <c r="C43" s="17"/>
      <c r="D43" s="17"/>
      <c r="E43" s="12"/>
      <c r="F43" s="14"/>
      <c r="G43" s="14"/>
      <c r="H43" s="77">
        <f>19817800+H55</f>
        <v>26987908.879999999</v>
      </c>
      <c r="I43" s="78"/>
      <c r="J43" s="77">
        <f>J57</f>
        <v>57251400</v>
      </c>
      <c r="K43" s="78"/>
      <c r="L43" s="29">
        <f>L57</f>
        <v>57251400</v>
      </c>
    </row>
    <row r="44" spans="1:12" ht="18" x14ac:dyDescent="0.35">
      <c r="A44" s="41">
        <v>17</v>
      </c>
      <c r="B44" s="20" t="s">
        <v>13</v>
      </c>
      <c r="C44" s="17"/>
      <c r="D44" s="17"/>
      <c r="E44" s="12"/>
      <c r="F44" s="14"/>
      <c r="G44" s="14"/>
      <c r="H44" s="77">
        <f>59453400+H54</f>
        <v>84641095.840000004</v>
      </c>
      <c r="I44" s="78"/>
      <c r="J44" s="77">
        <v>0</v>
      </c>
      <c r="K44" s="78"/>
      <c r="L44" s="29">
        <v>0</v>
      </c>
    </row>
    <row r="45" spans="1:12" ht="90" x14ac:dyDescent="0.35">
      <c r="A45" s="41">
        <v>18</v>
      </c>
      <c r="B45" s="20" t="s">
        <v>35</v>
      </c>
      <c r="C45" s="17"/>
      <c r="D45" s="17"/>
      <c r="E45" s="33" t="s">
        <v>36</v>
      </c>
      <c r="F45" s="14"/>
      <c r="G45" s="14"/>
      <c r="H45" s="77">
        <f>H46+H47+H49+H51+H48+H50</f>
        <v>3864780.39</v>
      </c>
      <c r="I45" s="78"/>
      <c r="J45" s="77">
        <v>0</v>
      </c>
      <c r="K45" s="78"/>
      <c r="L45" s="33">
        <v>0</v>
      </c>
    </row>
    <row r="46" spans="1:12" ht="126" x14ac:dyDescent="0.35">
      <c r="A46" s="41">
        <v>19</v>
      </c>
      <c r="B46" s="20" t="s">
        <v>60</v>
      </c>
      <c r="C46" s="13">
        <v>730</v>
      </c>
      <c r="D46" s="17" t="s">
        <v>51</v>
      </c>
      <c r="E46" s="33" t="s">
        <v>52</v>
      </c>
      <c r="F46" s="14">
        <v>410</v>
      </c>
      <c r="G46" s="14">
        <v>2019</v>
      </c>
      <c r="H46" s="77">
        <f>87500+644342.08</f>
        <v>731842.08</v>
      </c>
      <c r="I46" s="78"/>
      <c r="J46" s="77">
        <v>0</v>
      </c>
      <c r="K46" s="78"/>
      <c r="L46" s="33">
        <v>0</v>
      </c>
    </row>
    <row r="47" spans="1:12" ht="90" x14ac:dyDescent="0.35">
      <c r="A47" s="41">
        <v>20</v>
      </c>
      <c r="B47" s="20" t="s">
        <v>59</v>
      </c>
      <c r="C47" s="13">
        <v>730</v>
      </c>
      <c r="D47" s="17" t="s">
        <v>51</v>
      </c>
      <c r="E47" s="33" t="s">
        <v>52</v>
      </c>
      <c r="F47" s="14">
        <v>410</v>
      </c>
      <c r="G47" s="14">
        <v>2019</v>
      </c>
      <c r="H47" s="77">
        <f>86000+641833.07</f>
        <v>727833.07</v>
      </c>
      <c r="I47" s="78"/>
      <c r="J47" s="77">
        <v>0</v>
      </c>
      <c r="K47" s="78"/>
      <c r="L47" s="33">
        <v>0</v>
      </c>
    </row>
    <row r="48" spans="1:12" ht="156" customHeight="1" x14ac:dyDescent="0.35">
      <c r="A48" s="41">
        <v>21</v>
      </c>
      <c r="B48" s="20" t="s">
        <v>66</v>
      </c>
      <c r="C48" s="13">
        <v>730</v>
      </c>
      <c r="D48" s="17" t="s">
        <v>51</v>
      </c>
      <c r="E48" s="38" t="s">
        <v>52</v>
      </c>
      <c r="F48" s="14">
        <v>410</v>
      </c>
      <c r="G48" s="14">
        <v>2019</v>
      </c>
      <c r="H48" s="77">
        <v>591548.43000000005</v>
      </c>
      <c r="I48" s="78"/>
      <c r="J48" s="77">
        <v>0</v>
      </c>
      <c r="K48" s="78"/>
      <c r="L48" s="38">
        <v>0</v>
      </c>
    </row>
    <row r="49" spans="1:12" ht="126" x14ac:dyDescent="0.35">
      <c r="A49" s="41">
        <v>22</v>
      </c>
      <c r="B49" s="20" t="s">
        <v>61</v>
      </c>
      <c r="C49" s="13">
        <v>730</v>
      </c>
      <c r="D49" s="17" t="s">
        <v>51</v>
      </c>
      <c r="E49" s="36" t="s">
        <v>52</v>
      </c>
      <c r="F49" s="14">
        <v>410</v>
      </c>
      <c r="G49" s="14">
        <v>2019</v>
      </c>
      <c r="H49" s="77">
        <v>233546.93</v>
      </c>
      <c r="I49" s="78"/>
      <c r="J49" s="77">
        <v>0</v>
      </c>
      <c r="K49" s="78"/>
      <c r="L49" s="37">
        <v>0</v>
      </c>
    </row>
    <row r="50" spans="1:12" ht="36" x14ac:dyDescent="0.35">
      <c r="A50" s="41">
        <v>23</v>
      </c>
      <c r="B50" s="20" t="s">
        <v>67</v>
      </c>
      <c r="C50" s="13">
        <v>730</v>
      </c>
      <c r="D50" s="17" t="s">
        <v>51</v>
      </c>
      <c r="E50" s="18" t="s">
        <v>68</v>
      </c>
      <c r="F50" s="14">
        <v>410</v>
      </c>
      <c r="G50" s="14">
        <v>2019</v>
      </c>
      <c r="H50" s="77">
        <v>197106.56</v>
      </c>
      <c r="I50" s="78"/>
      <c r="J50" s="77">
        <v>0</v>
      </c>
      <c r="K50" s="78"/>
      <c r="L50" s="39">
        <v>0</v>
      </c>
    </row>
    <row r="51" spans="1:12" ht="126" x14ac:dyDescent="0.35">
      <c r="A51" s="41">
        <v>24</v>
      </c>
      <c r="B51" s="20" t="s">
        <v>65</v>
      </c>
      <c r="C51" s="13">
        <v>730</v>
      </c>
      <c r="D51" s="18" t="s">
        <v>37</v>
      </c>
      <c r="E51" s="18" t="s">
        <v>62</v>
      </c>
      <c r="F51" s="14">
        <v>410</v>
      </c>
      <c r="G51" s="14">
        <v>2019</v>
      </c>
      <c r="H51" s="77">
        <v>1382903.32</v>
      </c>
      <c r="I51" s="78"/>
      <c r="J51" s="77">
        <v>0</v>
      </c>
      <c r="K51" s="78"/>
      <c r="L51" s="36">
        <v>0</v>
      </c>
    </row>
    <row r="52" spans="1:12" ht="100.5" customHeight="1" x14ac:dyDescent="0.35">
      <c r="A52" s="41">
        <v>25</v>
      </c>
      <c r="B52" s="11" t="s">
        <v>46</v>
      </c>
      <c r="C52" s="18"/>
      <c r="D52" s="18"/>
      <c r="E52" s="19" t="s">
        <v>48</v>
      </c>
      <c r="F52" s="13"/>
      <c r="G52" s="15"/>
      <c r="H52" s="77">
        <f>H53+H54+H55</f>
        <v>32357804.719999999</v>
      </c>
      <c r="I52" s="78"/>
      <c r="J52" s="77">
        <f>J53+J54+J55</f>
        <v>2093146.62</v>
      </c>
      <c r="K52" s="78"/>
      <c r="L52" s="29">
        <f>L53+L54+L55</f>
        <v>181503.88</v>
      </c>
    </row>
    <row r="53" spans="1:12" ht="60.6" customHeight="1" x14ac:dyDescent="0.35">
      <c r="A53" s="81">
        <v>26</v>
      </c>
      <c r="B53" s="85" t="s">
        <v>77</v>
      </c>
      <c r="C53" s="13">
        <v>730</v>
      </c>
      <c r="D53" s="18" t="s">
        <v>47</v>
      </c>
      <c r="E53" s="19" t="s">
        <v>78</v>
      </c>
      <c r="F53" s="14">
        <v>410</v>
      </c>
      <c r="G53" s="15" t="s">
        <v>53</v>
      </c>
      <c r="H53" s="77">
        <v>0</v>
      </c>
      <c r="I53" s="78"/>
      <c r="J53" s="77">
        <v>2093146.62</v>
      </c>
      <c r="K53" s="78"/>
      <c r="L53" s="29">
        <v>181503.88</v>
      </c>
    </row>
    <row r="54" spans="1:12" ht="43.2" customHeight="1" x14ac:dyDescent="0.35">
      <c r="A54" s="88"/>
      <c r="B54" s="89"/>
      <c r="C54" s="13">
        <v>730</v>
      </c>
      <c r="D54" s="18" t="s">
        <v>47</v>
      </c>
      <c r="E54" s="19" t="s">
        <v>75</v>
      </c>
      <c r="F54" s="18" t="s">
        <v>22</v>
      </c>
      <c r="G54" s="50">
        <v>2019</v>
      </c>
      <c r="H54" s="77">
        <v>25187695.84</v>
      </c>
      <c r="I54" s="78"/>
      <c r="J54" s="77">
        <v>0</v>
      </c>
      <c r="K54" s="78"/>
      <c r="L54" s="49">
        <v>0</v>
      </c>
    </row>
    <row r="55" spans="1:12" ht="43.2" customHeight="1" x14ac:dyDescent="0.35">
      <c r="A55" s="82"/>
      <c r="B55" s="86"/>
      <c r="C55" s="13"/>
      <c r="D55" s="18" t="s">
        <v>47</v>
      </c>
      <c r="E55" s="19" t="s">
        <v>76</v>
      </c>
      <c r="F55" s="18" t="s">
        <v>22</v>
      </c>
      <c r="G55" s="50">
        <v>2019</v>
      </c>
      <c r="H55" s="77">
        <v>7170108.8799999999</v>
      </c>
      <c r="I55" s="78"/>
      <c r="J55" s="77"/>
      <c r="K55" s="78"/>
      <c r="L55" s="49"/>
    </row>
    <row r="56" spans="1:12" ht="36" x14ac:dyDescent="0.35">
      <c r="A56" s="41">
        <v>27</v>
      </c>
      <c r="B56" s="20" t="s">
        <v>19</v>
      </c>
      <c r="C56" s="18"/>
      <c r="D56" s="18"/>
      <c r="E56" s="18" t="s">
        <v>23</v>
      </c>
      <c r="F56" s="13"/>
      <c r="G56" s="15"/>
      <c r="H56" s="54">
        <f>SUM(H57:I57)</f>
        <v>79271200</v>
      </c>
      <c r="I56" s="54"/>
      <c r="J56" s="54">
        <f>SUM(J57:K57)</f>
        <v>57251400</v>
      </c>
      <c r="K56" s="54"/>
      <c r="L56" s="29">
        <f>SUM(L57:L57)</f>
        <v>57251400</v>
      </c>
    </row>
    <row r="57" spans="1:12" ht="90" x14ac:dyDescent="0.35">
      <c r="A57" s="41">
        <v>28</v>
      </c>
      <c r="B57" s="21" t="s">
        <v>21</v>
      </c>
      <c r="C57" s="18" t="s">
        <v>17</v>
      </c>
      <c r="D57" s="18" t="s">
        <v>20</v>
      </c>
      <c r="E57" s="18" t="s">
        <v>24</v>
      </c>
      <c r="F57" s="13">
        <v>410</v>
      </c>
      <c r="G57" s="15" t="s">
        <v>44</v>
      </c>
      <c r="H57" s="54">
        <v>79271200</v>
      </c>
      <c r="I57" s="54"/>
      <c r="J57" s="54">
        <v>57251400</v>
      </c>
      <c r="K57" s="54"/>
      <c r="L57" s="32">
        <v>57251400</v>
      </c>
    </row>
    <row r="58" spans="1:12" ht="42" customHeight="1" x14ac:dyDescent="0.35">
      <c r="A58" s="14">
        <v>29</v>
      </c>
      <c r="B58" s="21" t="s">
        <v>69</v>
      </c>
      <c r="C58" s="43">
        <v>733</v>
      </c>
      <c r="E58" s="42"/>
      <c r="F58" s="42"/>
      <c r="G58" s="42"/>
      <c r="H58" s="57">
        <f>H59</f>
        <v>24000</v>
      </c>
      <c r="I58" s="56"/>
      <c r="J58" s="55"/>
      <c r="K58" s="56"/>
      <c r="L58" s="42"/>
    </row>
    <row r="59" spans="1:12" ht="18" x14ac:dyDescent="0.35">
      <c r="A59" s="14">
        <v>30</v>
      </c>
      <c r="B59" s="20" t="s">
        <v>11</v>
      </c>
      <c r="C59" s="42"/>
      <c r="D59" s="43"/>
      <c r="E59" s="42"/>
      <c r="F59" s="42"/>
      <c r="G59" s="42"/>
      <c r="H59" s="57">
        <f>H63</f>
        <v>24000</v>
      </c>
      <c r="I59" s="56"/>
      <c r="J59" s="55"/>
      <c r="K59" s="56"/>
      <c r="L59" s="42"/>
    </row>
    <row r="60" spans="1:12" ht="18" x14ac:dyDescent="0.35">
      <c r="A60" s="14">
        <v>31</v>
      </c>
      <c r="B60" s="20" t="s">
        <v>12</v>
      </c>
      <c r="C60" s="42"/>
      <c r="D60" s="43"/>
      <c r="E60" s="42"/>
      <c r="F60" s="42"/>
      <c r="G60" s="42"/>
      <c r="H60" s="55"/>
      <c r="I60" s="56"/>
      <c r="J60" s="55"/>
      <c r="K60" s="56"/>
      <c r="L60" s="42"/>
    </row>
    <row r="61" spans="1:12" ht="18" x14ac:dyDescent="0.35">
      <c r="A61" s="14">
        <v>32</v>
      </c>
      <c r="B61" s="20" t="s">
        <v>13</v>
      </c>
      <c r="C61" s="42"/>
      <c r="D61" s="43"/>
      <c r="E61" s="42"/>
      <c r="F61" s="42"/>
      <c r="G61" s="42"/>
      <c r="H61" s="55"/>
      <c r="I61" s="56"/>
      <c r="J61" s="55"/>
      <c r="K61" s="56"/>
      <c r="L61" s="42"/>
    </row>
    <row r="62" spans="1:12" ht="46.95" customHeight="1" x14ac:dyDescent="0.35">
      <c r="A62" s="14">
        <v>33</v>
      </c>
      <c r="B62" s="20" t="s">
        <v>19</v>
      </c>
      <c r="C62" s="42"/>
      <c r="D62" s="44"/>
      <c r="E62" s="18" t="s">
        <v>23</v>
      </c>
      <c r="F62" s="42"/>
      <c r="G62" s="42"/>
      <c r="H62" s="54">
        <v>24000</v>
      </c>
      <c r="I62" s="54"/>
      <c r="J62" s="54">
        <v>0</v>
      </c>
      <c r="K62" s="54"/>
      <c r="L62" s="40">
        <v>0</v>
      </c>
    </row>
    <row r="63" spans="1:12" ht="72" x14ac:dyDescent="0.35">
      <c r="A63" s="14">
        <v>34</v>
      </c>
      <c r="B63" s="21" t="s">
        <v>72</v>
      </c>
      <c r="C63" s="6">
        <v>733</v>
      </c>
      <c r="D63" s="45" t="s">
        <v>70</v>
      </c>
      <c r="E63" s="45" t="s">
        <v>71</v>
      </c>
      <c r="F63" s="6">
        <v>410</v>
      </c>
      <c r="G63" s="6">
        <v>2019</v>
      </c>
      <c r="H63" s="54">
        <v>24000</v>
      </c>
      <c r="I63" s="54"/>
      <c r="J63" s="54">
        <v>0</v>
      </c>
      <c r="K63" s="54"/>
      <c r="L63" s="40">
        <v>0</v>
      </c>
    </row>
  </sheetData>
  <mergeCells count="122">
    <mergeCell ref="H38:I38"/>
    <mergeCell ref="J38:K38"/>
    <mergeCell ref="A53:A55"/>
    <mergeCell ref="B53:B55"/>
    <mergeCell ref="H54:I54"/>
    <mergeCell ref="H55:I55"/>
    <mergeCell ref="J54:K54"/>
    <mergeCell ref="J55:K55"/>
    <mergeCell ref="A39:A40"/>
    <mergeCell ref="H39:I39"/>
    <mergeCell ref="H49:I49"/>
    <mergeCell ref="B39:B40"/>
    <mergeCell ref="J48:K48"/>
    <mergeCell ref="H46:I46"/>
    <mergeCell ref="H47:I47"/>
    <mergeCell ref="J45:K45"/>
    <mergeCell ref="J47:K47"/>
    <mergeCell ref="J46:K46"/>
    <mergeCell ref="B25:G25"/>
    <mergeCell ref="J25:K25"/>
    <mergeCell ref="H51:I51"/>
    <mergeCell ref="C39:C40"/>
    <mergeCell ref="D39:D40"/>
    <mergeCell ref="F39:F40"/>
    <mergeCell ref="G39:G40"/>
    <mergeCell ref="H42:I42"/>
    <mergeCell ref="H40:I40"/>
    <mergeCell ref="J50:K50"/>
    <mergeCell ref="H50:I50"/>
    <mergeCell ref="J39:K39"/>
    <mergeCell ref="J40:K40"/>
    <mergeCell ref="H36:I36"/>
    <mergeCell ref="J32:K32"/>
    <mergeCell ref="H32:I32"/>
    <mergeCell ref="J33:K33"/>
    <mergeCell ref="H34:I34"/>
    <mergeCell ref="H33:I33"/>
    <mergeCell ref="J34:K34"/>
    <mergeCell ref="J35:K35"/>
    <mergeCell ref="B37:B38"/>
    <mergeCell ref="H37:I37"/>
    <mergeCell ref="J37:K37"/>
    <mergeCell ref="H53:I53"/>
    <mergeCell ref="H43:I43"/>
    <mergeCell ref="J53:K53"/>
    <mergeCell ref="J43:K43"/>
    <mergeCell ref="H52:I52"/>
    <mergeCell ref="J44:K44"/>
    <mergeCell ref="J52:K52"/>
    <mergeCell ref="H45:I45"/>
    <mergeCell ref="J51:K51"/>
    <mergeCell ref="J49:K49"/>
    <mergeCell ref="H48:I48"/>
    <mergeCell ref="A11:L11"/>
    <mergeCell ref="G14:H14"/>
    <mergeCell ref="E14:F14"/>
    <mergeCell ref="B14:D14"/>
    <mergeCell ref="B15:D15"/>
    <mergeCell ref="E15:F15"/>
    <mergeCell ref="I14:J14"/>
    <mergeCell ref="I15:J15"/>
    <mergeCell ref="G15:H15"/>
    <mergeCell ref="L22:L23"/>
    <mergeCell ref="J22:K23"/>
    <mergeCell ref="A22:A23"/>
    <mergeCell ref="B16:D16"/>
    <mergeCell ref="B17:D17"/>
    <mergeCell ref="B18:D18"/>
    <mergeCell ref="E16:F16"/>
    <mergeCell ref="E17:F17"/>
    <mergeCell ref="B22:B23"/>
    <mergeCell ref="E18:F18"/>
    <mergeCell ref="I19:J19"/>
    <mergeCell ref="A19:D19"/>
    <mergeCell ref="G22:G23"/>
    <mergeCell ref="G18:H18"/>
    <mergeCell ref="E19:F19"/>
    <mergeCell ref="C22:F22"/>
    <mergeCell ref="G16:H16"/>
    <mergeCell ref="I16:J16"/>
    <mergeCell ref="G17:H17"/>
    <mergeCell ref="I17:J17"/>
    <mergeCell ref="I18:J18"/>
    <mergeCell ref="G19:H19"/>
    <mergeCell ref="H24:I24"/>
    <mergeCell ref="H22:I23"/>
    <mergeCell ref="H30:I30"/>
    <mergeCell ref="H26:I26"/>
    <mergeCell ref="H27:I27"/>
    <mergeCell ref="H28:I28"/>
    <mergeCell ref="J28:K28"/>
    <mergeCell ref="J30:K30"/>
    <mergeCell ref="J24:K24"/>
    <mergeCell ref="J29:K29"/>
    <mergeCell ref="H29:I29"/>
    <mergeCell ref="H25:I25"/>
    <mergeCell ref="J26:K26"/>
    <mergeCell ref="J27:K27"/>
    <mergeCell ref="H31:I31"/>
    <mergeCell ref="J31:K31"/>
    <mergeCell ref="H63:I63"/>
    <mergeCell ref="J58:K58"/>
    <mergeCell ref="J59:K59"/>
    <mergeCell ref="J60:K60"/>
    <mergeCell ref="J61:K61"/>
    <mergeCell ref="J62:K62"/>
    <mergeCell ref="J63:K63"/>
    <mergeCell ref="H58:I58"/>
    <mergeCell ref="H59:I59"/>
    <mergeCell ref="H60:I60"/>
    <mergeCell ref="H61:I61"/>
    <mergeCell ref="H62:I62"/>
    <mergeCell ref="H57:I57"/>
    <mergeCell ref="J57:K57"/>
    <mergeCell ref="J41:K41"/>
    <mergeCell ref="J42:K42"/>
    <mergeCell ref="H41:I41"/>
    <mergeCell ref="J36:K36"/>
    <mergeCell ref="H35:I35"/>
    <mergeCell ref="H56:I56"/>
    <mergeCell ref="J56:K56"/>
    <mergeCell ref="H44:I44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Ирина</cp:lastModifiedBy>
  <cp:lastPrinted>2019-01-24T06:27:12Z</cp:lastPrinted>
  <dcterms:created xsi:type="dcterms:W3CDTF">2002-03-11T10:22:12Z</dcterms:created>
  <dcterms:modified xsi:type="dcterms:W3CDTF">2019-08-16T10:05:34Z</dcterms:modified>
</cp:coreProperties>
</file>