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КАИП!$A$1:$L$70</definedName>
  </definedNames>
  <calcPr calcId="145621"/>
</workbook>
</file>

<file path=xl/calcChain.xml><?xml version="1.0" encoding="utf-8"?>
<calcChain xmlns="http://schemas.openxmlformats.org/spreadsheetml/2006/main">
  <c r="H53" i="3" l="1"/>
  <c r="H37" i="3"/>
  <c r="H38" i="3"/>
  <c r="H61" i="3"/>
  <c r="H50" i="3"/>
  <c r="H51" i="3" l="1"/>
  <c r="H52" i="3"/>
  <c r="L61" i="3"/>
  <c r="J61" i="3"/>
  <c r="H32" i="3"/>
  <c r="H36" i="3"/>
  <c r="H46" i="3"/>
  <c r="H68" i="3"/>
  <c r="H65" i="3" s="1"/>
  <c r="H57" i="3"/>
  <c r="J53" i="3"/>
  <c r="H33" i="3"/>
  <c r="E17" i="3" l="1"/>
  <c r="L36" i="3"/>
  <c r="J36" i="3"/>
  <c r="J46" i="3"/>
  <c r="H64" i="3" l="1"/>
  <c r="E16" i="3" s="1"/>
  <c r="L57" i="3" l="1"/>
  <c r="I17" i="3" s="1"/>
  <c r="J57" i="3"/>
  <c r="L50" i="3" l="1"/>
  <c r="J50" i="3"/>
  <c r="L34" i="3"/>
  <c r="J34" i="3"/>
  <c r="J31" i="3" s="1"/>
  <c r="H34" i="3"/>
  <c r="E18" i="3" l="1"/>
  <c r="H31" i="3"/>
  <c r="I18" i="3"/>
  <c r="L31" i="3"/>
  <c r="H27" i="3"/>
  <c r="G18" i="3"/>
  <c r="H29" i="3"/>
  <c r="H30" i="3" l="1"/>
  <c r="H28" i="3"/>
  <c r="L29" i="3"/>
  <c r="G17" i="3"/>
  <c r="L51" i="3"/>
  <c r="L28" i="3" s="1"/>
  <c r="J51" i="3"/>
  <c r="J28" i="3" s="1"/>
  <c r="I16" i="3"/>
  <c r="G16" i="3"/>
  <c r="E20" i="3"/>
  <c r="L27" i="3" l="1"/>
  <c r="L26" i="3" s="1"/>
  <c r="J49" i="3"/>
  <c r="J27" i="3"/>
  <c r="G20" i="3"/>
  <c r="L49" i="3"/>
  <c r="I20" i="3"/>
  <c r="J29" i="3"/>
  <c r="L30" i="3"/>
  <c r="J30" i="3"/>
  <c r="H49" i="3"/>
  <c r="J26" i="3" l="1"/>
  <c r="H26" i="3"/>
</calcChain>
</file>

<file path=xl/sharedStrings.xml><?xml version="1.0" encoding="utf-8"?>
<sst xmlns="http://schemas.openxmlformats.org/spreadsheetml/2006/main" count="151" uniqueCount="87">
  <si>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</si>
  <si>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</si>
  <si>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</si>
  <si>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</si>
  <si>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</si>
  <si>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</si>
  <si>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</si>
  <si>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</si>
  <si>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</si>
  <si>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</si>
  <si>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</si>
  <si>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</si>
  <si>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</si>
  <si>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</si>
  <si>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</si>
  <si>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</si>
  <si>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</si>
  <si>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</si>
  <si>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</si>
  <si>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</si>
  <si>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</si>
  <si>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</si>
  <si>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</si>
  <si>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</si>
  <si>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</si>
  <si>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</si>
  <si>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</si>
  <si>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</si>
  <si>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</si>
  <si>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</si>
  <si>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</si>
  <si>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</si>
  <si>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</si>
  <si>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</si>
  <si>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</si>
  <si>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</si>
  <si>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</si>
  <si>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</si>
  <si>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</si>
  <si>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</si>
  <si>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</si>
  <si>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Перечень строек и объектов
на 2020 год и плановый период 2021-2022 годов</t>
  </si>
  <si>
    <t>Сумма 
на 2022 год</t>
  </si>
  <si>
    <t xml:space="preserve"> Сумма 
на 2022 год</t>
  </si>
  <si>
    <t>2020/   2022</t>
  </si>
  <si>
    <t>161F36748S</t>
  </si>
  <si>
    <t>2020/ 2022</t>
  </si>
  <si>
    <t>Приобретение жилых помещений для переселения граждан из аварийного жилищного фонда</t>
  </si>
  <si>
    <t>Техническое присоединение к электрическим сетям многоквартирного жилого дома 
по ул. Индустриальной</t>
  </si>
  <si>
    <t>Кадастровые работы для ввода в эксплуатацию многоквартирного  жилого дома по ул. Индустриальной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</si>
  <si>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</si>
  <si>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Авторский надзор за  строительством многоквартирного жилого дома 
по ул. Индустриальной</t>
  </si>
  <si>
    <t xml:space="preserve">к решению Ачинского городского </t>
  </si>
  <si>
    <t>10</t>
  </si>
  <si>
    <t>1610013170</t>
  </si>
  <si>
    <t>Управление образования администрации города Ачинска</t>
  </si>
  <si>
    <t>Реконструкция шатровой крыши МБОУ  "СШ №16"</t>
  </si>
  <si>
    <t>0702</t>
  </si>
  <si>
    <t>0240089040</t>
  </si>
  <si>
    <t>Муниципальная программа города Ачинска "Развитие транспортной системы"</t>
  </si>
  <si>
    <t>1200000000</t>
  </si>
  <si>
    <t>0409</t>
  </si>
  <si>
    <t>1210083010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</si>
  <si>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</si>
  <si>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Совета депутатов от  06.12.2019 № 50-315р</t>
  </si>
  <si>
    <t>Реконструкция детского сада № 38</t>
  </si>
  <si>
    <t>2020/          2022</t>
  </si>
  <si>
    <t>Разработка проектно - сметной документации на строительство трех многоквартирных жилых домов в Юго - Восточном районе города Ачинска</t>
  </si>
  <si>
    <t>Техническое присоединение к электрическим сетям трех многоквартирных жилых домов в Юго - Восточном районе города Ачинска</t>
  </si>
  <si>
    <t>161F367483</t>
  </si>
  <si>
    <t>161F367484</t>
  </si>
  <si>
    <t>16400S4610</t>
  </si>
  <si>
    <t>0502</t>
  </si>
  <si>
    <t>Строительство сети водоснабжения в жилом районе малоэтажной застройки "Зеленая горка" в Привокзальном районе города Ачинска</t>
  </si>
  <si>
    <t>0230075870</t>
  </si>
  <si>
    <t>0420083010</t>
  </si>
  <si>
    <t>2020</t>
  </si>
  <si>
    <t>Проект планировки и межевания территории для строительства уличного освещения по ул. Киевская, ул. Коминтерна, ул. Смены города Ачинска</t>
  </si>
  <si>
    <t>Реконструкция шатровой крыши МБОУ  "СШ №18"</t>
  </si>
  <si>
    <t>Приложение 10</t>
  </si>
  <si>
    <t>0701</t>
  </si>
  <si>
    <t>0240016170</t>
  </si>
  <si>
    <t>02400S6170</t>
  </si>
  <si>
    <t>Строительство многоквартирного жилого дома по ул. Индустриальной, многоквартирного жилого дома в Юго - Восточном районе города Ачинска</t>
  </si>
  <si>
    <t>1640074610</t>
  </si>
  <si>
    <t>02300R0820</t>
  </si>
  <si>
    <t>Совета депутатов от  24.04.2020 № 53-340р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</si>
</sst>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4" fontId="0" fillId="2" borderId="1" xfId="0" applyNumberFormat="1" applyFill="1" applyBorder="1"/>
    <xf numFmtId="0" fontId="0" fillId="2" borderId="4" xfId="0" applyFill="1" applyBorder="1"/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2" fontId="1" fillId="3" borderId="11" xfId="0" applyNumberFormat="1" applyFont="1" applyFill="1" applyBorder="1" applyAlignment="1">
      <alignment horizontal="left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1" fontId="1" fillId="3" borderId="11" xfId="0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70"/>
  <sheetViews>
    <sheetView showGridLines="0" tabSelected="1" zoomScaleNormal="100" zoomScaleSheetLayoutView="70" workbookViewId="0">
      <selection activeCell="K3" sqref="K3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3" style="30" customWidth="1"/>
    <col min="5" max="5" width="16.5703125" style="3" customWidth="1"/>
    <col min="6" max="6" width="8.7109375" style="3" customWidth="1"/>
    <col min="7" max="7" width="8.5703125" style="3" customWidth="1"/>
    <col min="8" max="8" width="14.140625" style="3" customWidth="1"/>
    <col min="9" max="9" width="7.42578125" style="3" customWidth="1"/>
    <col min="10" max="10" width="11.28515625" style="3" customWidth="1"/>
    <col min="11" max="11" width="10.85546875" style="3" customWidth="1"/>
    <col min="12" max="12" width="21" style="3" customWidth="1"/>
    <col min="13" max="13" width="13.28515625" style="3" bestFit="1" customWidth="1"/>
    <col min="14" max="16384" width="9.140625" style="3"/>
  </cols>
  <sheetData>
    <row r="1" spans="1:12" ht="18.75" x14ac:dyDescent="0.3">
      <c r="H1" s="3" t="s">
        <v>79</v>
      </c>
    </row>
    <row r="2" spans="1:12" ht="18.75" x14ac:dyDescent="0.3">
      <c r="H2" s="74" t="s">
        <v>52</v>
      </c>
      <c r="I2" s="74"/>
      <c r="J2" s="74"/>
      <c r="K2" s="74"/>
      <c r="L2" s="74"/>
    </row>
    <row r="3" spans="1:12" ht="18.75" x14ac:dyDescent="0.3">
      <c r="H3" s="3" t="s">
        <v>86</v>
      </c>
    </row>
    <row r="5" spans="1:12" ht="18.600000000000001" customHeight="1" x14ac:dyDescent="0.3">
      <c r="H5" s="3" t="s">
        <v>23</v>
      </c>
    </row>
    <row r="6" spans="1:12" ht="18.75" x14ac:dyDescent="0.3">
      <c r="H6" s="74" t="s">
        <v>52</v>
      </c>
      <c r="I6" s="74"/>
      <c r="J6" s="74"/>
      <c r="K6" s="74"/>
      <c r="L6" s="74"/>
    </row>
    <row r="7" spans="1:12" ht="18.75" x14ac:dyDescent="0.3">
      <c r="H7" s="3" t="s">
        <v>64</v>
      </c>
    </row>
    <row r="8" spans="1:12" ht="18.75" x14ac:dyDescent="0.3"/>
    <row r="9" spans="1:12" s="4" customFormat="1" ht="18.75" x14ac:dyDescent="0.2">
      <c r="D9" s="2"/>
    </row>
    <row r="10" spans="1:12" s="4" customFormat="1" ht="18.75" x14ac:dyDescent="0.2">
      <c r="D10" s="2"/>
    </row>
    <row r="11" spans="1:12" s="4" customFormat="1" ht="42.75" customHeight="1" x14ac:dyDescent="0.2">
      <c r="A11" s="75" t="s">
        <v>41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s="4" customFormat="1" ht="18.75" x14ac:dyDescent="0.2">
      <c r="A12" s="5"/>
      <c r="B12" s="2"/>
      <c r="C12" s="2"/>
      <c r="D12" s="2"/>
      <c r="E12" s="2"/>
    </row>
    <row r="13" spans="1:12" s="4" customFormat="1" ht="18.75" x14ac:dyDescent="0.2">
      <c r="D13" s="2"/>
      <c r="J13" s="9" t="s">
        <v>3</v>
      </c>
    </row>
    <row r="14" spans="1:12" ht="66.75" customHeight="1" x14ac:dyDescent="0.3">
      <c r="A14" s="6" t="s">
        <v>1</v>
      </c>
      <c r="B14" s="60" t="s">
        <v>2</v>
      </c>
      <c r="C14" s="76"/>
      <c r="D14" s="61"/>
      <c r="E14" s="59" t="s">
        <v>33</v>
      </c>
      <c r="F14" s="59"/>
      <c r="G14" s="59" t="s">
        <v>35</v>
      </c>
      <c r="H14" s="59"/>
      <c r="I14" s="59" t="s">
        <v>42</v>
      </c>
      <c r="J14" s="59"/>
    </row>
    <row r="15" spans="1:12" ht="18.75" x14ac:dyDescent="0.3">
      <c r="A15" s="6">
        <v>1</v>
      </c>
      <c r="B15" s="60" t="s">
        <v>4</v>
      </c>
      <c r="C15" s="76"/>
      <c r="D15" s="61"/>
      <c r="E15" s="59" t="s">
        <v>5</v>
      </c>
      <c r="F15" s="59"/>
      <c r="G15" s="59" t="s">
        <v>6</v>
      </c>
      <c r="H15" s="59"/>
      <c r="I15" s="59" t="s">
        <v>22</v>
      </c>
      <c r="J15" s="59"/>
    </row>
    <row r="16" spans="1:12" ht="42" customHeight="1" outlineLevel="1" x14ac:dyDescent="0.3">
      <c r="A16" s="7">
        <v>1</v>
      </c>
      <c r="B16" s="68" t="s">
        <v>17</v>
      </c>
      <c r="C16" s="68"/>
      <c r="D16" s="68"/>
      <c r="E16" s="69">
        <f>H61+H64+H46</f>
        <v>137587707.57999998</v>
      </c>
      <c r="F16" s="69"/>
      <c r="G16" s="69">
        <f t="shared" ref="G16" si="0">J61</f>
        <v>55113700</v>
      </c>
      <c r="H16" s="69"/>
      <c r="I16" s="69">
        <f t="shared" ref="I16" si="1">L61</f>
        <v>50389600</v>
      </c>
      <c r="J16" s="69"/>
    </row>
    <row r="17" spans="1:13" ht="42" customHeight="1" outlineLevel="1" x14ac:dyDescent="0.3">
      <c r="A17" s="7">
        <v>2</v>
      </c>
      <c r="B17" s="68" t="s">
        <v>37</v>
      </c>
      <c r="C17" s="68"/>
      <c r="D17" s="68"/>
      <c r="E17" s="69">
        <f>H36+H57</f>
        <v>381669555.24000001</v>
      </c>
      <c r="F17" s="69"/>
      <c r="G17" s="69">
        <f>J36+J57</f>
        <v>181503.88</v>
      </c>
      <c r="H17" s="69"/>
      <c r="I17" s="69">
        <f>L36+L57</f>
        <v>18445167.739999998</v>
      </c>
      <c r="J17" s="69"/>
    </row>
    <row r="18" spans="1:13" ht="66.599999999999994" customHeight="1" outlineLevel="1" x14ac:dyDescent="0.3">
      <c r="A18" s="7">
        <v>3</v>
      </c>
      <c r="B18" s="65" t="s">
        <v>29</v>
      </c>
      <c r="C18" s="66"/>
      <c r="D18" s="67"/>
      <c r="E18" s="53">
        <f>H34+H53</f>
        <v>13434903.32</v>
      </c>
      <c r="F18" s="54"/>
      <c r="G18" s="53">
        <f>J34</f>
        <v>29212368.440000001</v>
      </c>
      <c r="H18" s="54"/>
      <c r="I18" s="53">
        <f>L34</f>
        <v>18236325.91</v>
      </c>
      <c r="J18" s="54"/>
    </row>
    <row r="19" spans="1:13" ht="51.75" customHeight="1" outlineLevel="1" x14ac:dyDescent="0.3">
      <c r="A19" s="7">
        <v>4</v>
      </c>
      <c r="B19" s="65" t="s">
        <v>59</v>
      </c>
      <c r="C19" s="66"/>
      <c r="D19" s="67"/>
      <c r="E19" s="53">
        <v>25550494.66</v>
      </c>
      <c r="F19" s="54"/>
      <c r="G19" s="53">
        <v>0</v>
      </c>
      <c r="H19" s="54"/>
      <c r="I19" s="53">
        <v>0</v>
      </c>
      <c r="J19" s="54"/>
    </row>
    <row r="20" spans="1:13" ht="18.75" x14ac:dyDescent="0.3">
      <c r="A20" s="62" t="s">
        <v>0</v>
      </c>
      <c r="B20" s="63"/>
      <c r="C20" s="63"/>
      <c r="D20" s="64"/>
      <c r="E20" s="69">
        <f>SUM(E16:F18)+E19</f>
        <v>558242660.79999995</v>
      </c>
      <c r="F20" s="69"/>
      <c r="G20" s="69">
        <f>SUM(G16:H18)</f>
        <v>84507572.320000008</v>
      </c>
      <c r="H20" s="69"/>
      <c r="I20" s="69">
        <f>SUM(I16:J18)</f>
        <v>87071093.649999991</v>
      </c>
      <c r="J20" s="69"/>
    </row>
    <row r="21" spans="1:13" ht="15.75" customHeight="1" x14ac:dyDescent="0.3">
      <c r="A21" s="5"/>
      <c r="B21" s="5"/>
      <c r="C21" s="5"/>
      <c r="D21" s="29"/>
      <c r="E21" s="5"/>
    </row>
    <row r="22" spans="1:13" ht="18.75" x14ac:dyDescent="0.3">
      <c r="L22" s="9" t="s">
        <v>3</v>
      </c>
    </row>
    <row r="23" spans="1:13" ht="36.75" customHeight="1" x14ac:dyDescent="0.3">
      <c r="A23" s="77" t="s">
        <v>1</v>
      </c>
      <c r="B23" s="59" t="s">
        <v>21</v>
      </c>
      <c r="C23" s="59" t="s">
        <v>24</v>
      </c>
      <c r="D23" s="59"/>
      <c r="E23" s="59"/>
      <c r="F23" s="59"/>
      <c r="G23" s="59" t="s">
        <v>7</v>
      </c>
      <c r="H23" s="55" t="s">
        <v>34</v>
      </c>
      <c r="I23" s="56"/>
      <c r="J23" s="55" t="s">
        <v>36</v>
      </c>
      <c r="K23" s="56"/>
      <c r="L23" s="59" t="s">
        <v>43</v>
      </c>
    </row>
    <row r="24" spans="1:13" ht="59.25" customHeight="1" x14ac:dyDescent="0.3">
      <c r="A24" s="77"/>
      <c r="B24" s="59"/>
      <c r="C24" s="11" t="s">
        <v>25</v>
      </c>
      <c r="D24" s="11" t="s">
        <v>26</v>
      </c>
      <c r="E24" s="11" t="s">
        <v>27</v>
      </c>
      <c r="F24" s="11" t="s">
        <v>28</v>
      </c>
      <c r="G24" s="59"/>
      <c r="H24" s="57"/>
      <c r="I24" s="58"/>
      <c r="J24" s="57"/>
      <c r="K24" s="58"/>
      <c r="L24" s="59"/>
    </row>
    <row r="25" spans="1:13" ht="18.75" x14ac:dyDescent="0.3">
      <c r="A25" s="8">
        <v>1</v>
      </c>
      <c r="B25" s="38" t="s">
        <v>4</v>
      </c>
      <c r="C25" s="38" t="s">
        <v>5</v>
      </c>
      <c r="D25" s="38" t="s">
        <v>6</v>
      </c>
      <c r="E25" s="38" t="s">
        <v>22</v>
      </c>
      <c r="F25" s="7">
        <v>6</v>
      </c>
      <c r="G25" s="7">
        <v>7</v>
      </c>
      <c r="H25" s="72">
        <v>8</v>
      </c>
      <c r="I25" s="73"/>
      <c r="J25" s="60" t="s">
        <v>16</v>
      </c>
      <c r="K25" s="61"/>
      <c r="L25" s="38" t="s">
        <v>53</v>
      </c>
    </row>
    <row r="26" spans="1:13" ht="25.5" customHeight="1" x14ac:dyDescent="0.3">
      <c r="A26" s="8">
        <v>1</v>
      </c>
      <c r="B26" s="68" t="s">
        <v>8</v>
      </c>
      <c r="C26" s="68"/>
      <c r="D26" s="68"/>
      <c r="E26" s="68"/>
      <c r="F26" s="68"/>
      <c r="G26" s="68"/>
      <c r="H26" s="53">
        <f>H27+H28+H29</f>
        <v>558242660.80000007</v>
      </c>
      <c r="I26" s="54"/>
      <c r="J26" s="53">
        <f>J27+J28+J29</f>
        <v>84507572.319999993</v>
      </c>
      <c r="K26" s="54"/>
      <c r="L26" s="27">
        <f>L27+L28+L29</f>
        <v>87071093.650000006</v>
      </c>
      <c r="M26" s="10"/>
    </row>
    <row r="27" spans="1:13" ht="18.75" x14ac:dyDescent="0.3">
      <c r="A27" s="8">
        <v>2</v>
      </c>
      <c r="B27" s="1" t="s">
        <v>9</v>
      </c>
      <c r="C27" s="1"/>
      <c r="D27" s="28"/>
      <c r="E27" s="1"/>
      <c r="F27" s="1"/>
      <c r="G27" s="1"/>
      <c r="H27" s="53">
        <f>H31+H50+H65</f>
        <v>78000937.530000001</v>
      </c>
      <c r="I27" s="54"/>
      <c r="J27" s="53">
        <f>J31+J50</f>
        <v>29393872.32</v>
      </c>
      <c r="K27" s="54"/>
      <c r="L27" s="27">
        <f>L31+L50</f>
        <v>36681493.649999999</v>
      </c>
    </row>
    <row r="28" spans="1:13" ht="18.75" x14ac:dyDescent="0.3">
      <c r="A28" s="8">
        <v>3</v>
      </c>
      <c r="B28" s="1" t="s">
        <v>10</v>
      </c>
      <c r="C28" s="1"/>
      <c r="D28" s="28"/>
      <c r="E28" s="1"/>
      <c r="F28" s="1"/>
      <c r="G28" s="1"/>
      <c r="H28" s="53">
        <f>H32+H51</f>
        <v>238051075.79000002</v>
      </c>
      <c r="I28" s="54"/>
      <c r="J28" s="53">
        <f>J32+J51</f>
        <v>55113700</v>
      </c>
      <c r="K28" s="54"/>
      <c r="L28" s="27">
        <f>L32+L51</f>
        <v>50389600</v>
      </c>
    </row>
    <row r="29" spans="1:13" ht="18.75" x14ac:dyDescent="0.3">
      <c r="A29" s="8">
        <v>4</v>
      </c>
      <c r="B29" s="1" t="s">
        <v>11</v>
      </c>
      <c r="C29" s="1"/>
      <c r="D29" s="28"/>
      <c r="E29" s="1"/>
      <c r="F29" s="1"/>
      <c r="G29" s="1"/>
      <c r="H29" s="53">
        <f>H33+H52</f>
        <v>242190647.48000002</v>
      </c>
      <c r="I29" s="54"/>
      <c r="J29" s="53">
        <f>J33+J52</f>
        <v>0</v>
      </c>
      <c r="K29" s="54"/>
      <c r="L29" s="27">
        <f>L33+L52</f>
        <v>0</v>
      </c>
    </row>
    <row r="30" spans="1:13" ht="37.5" x14ac:dyDescent="0.3">
      <c r="A30" s="8">
        <v>5</v>
      </c>
      <c r="B30" s="1" t="s">
        <v>12</v>
      </c>
      <c r="C30" s="12" t="s">
        <v>13</v>
      </c>
      <c r="D30" s="28"/>
      <c r="E30" s="1"/>
      <c r="F30" s="1"/>
      <c r="G30" s="1"/>
      <c r="H30" s="53">
        <f>H31+H32+H33</f>
        <v>425310344.68000007</v>
      </c>
      <c r="I30" s="54"/>
      <c r="J30" s="53">
        <f>J31+J32+J33</f>
        <v>29212368.440000001</v>
      </c>
      <c r="K30" s="54"/>
      <c r="L30" s="27">
        <f>L31+L32+L33</f>
        <v>33356300.170000002</v>
      </c>
    </row>
    <row r="31" spans="1:13" ht="18.75" x14ac:dyDescent="0.3">
      <c r="A31" s="8">
        <v>6</v>
      </c>
      <c r="B31" s="1" t="s">
        <v>9</v>
      </c>
      <c r="C31" s="1"/>
      <c r="D31" s="28"/>
      <c r="E31" s="1"/>
      <c r="F31" s="1"/>
      <c r="G31" s="1"/>
      <c r="H31" s="53">
        <f>H34+H48+H37+H38+H39+H40+H41+H45</f>
        <v>31029585.839999996</v>
      </c>
      <c r="I31" s="54"/>
      <c r="J31" s="53">
        <f>J34+J46+J37+J38+J39+J40+J41</f>
        <v>29212368.440000001</v>
      </c>
      <c r="K31" s="54"/>
      <c r="L31" s="49">
        <f>L34+L46+L37+L38+L39+L40+L41</f>
        <v>33356300.170000002</v>
      </c>
    </row>
    <row r="32" spans="1:13" ht="18.75" x14ac:dyDescent="0.3">
      <c r="A32" s="8">
        <v>7</v>
      </c>
      <c r="B32" s="1" t="s">
        <v>10</v>
      </c>
      <c r="C32" s="1"/>
      <c r="D32" s="28"/>
      <c r="E32" s="1"/>
      <c r="F32" s="1"/>
      <c r="G32" s="1"/>
      <c r="H32" s="53">
        <f>H43+H47+H44</f>
        <v>176628278.23000002</v>
      </c>
      <c r="I32" s="54"/>
      <c r="J32" s="69">
        <v>0</v>
      </c>
      <c r="K32" s="69"/>
      <c r="L32" s="49">
        <v>0</v>
      </c>
    </row>
    <row r="33" spans="1:12" ht="18.75" x14ac:dyDescent="0.3">
      <c r="A33" s="8">
        <v>8</v>
      </c>
      <c r="B33" s="1" t="s">
        <v>11</v>
      </c>
      <c r="C33" s="1"/>
      <c r="D33" s="28"/>
      <c r="E33" s="1"/>
      <c r="F33" s="1"/>
      <c r="G33" s="1"/>
      <c r="H33" s="53">
        <f>H42</f>
        <v>217652480.61000001</v>
      </c>
      <c r="I33" s="86"/>
      <c r="J33" s="69">
        <v>0</v>
      </c>
      <c r="K33" s="85"/>
      <c r="L33" s="49">
        <v>0</v>
      </c>
    </row>
    <row r="34" spans="1:12" ht="102" customHeight="1" x14ac:dyDescent="0.3">
      <c r="A34" s="13">
        <v>9</v>
      </c>
      <c r="B34" s="26" t="s">
        <v>29</v>
      </c>
      <c r="C34" s="26"/>
      <c r="D34" s="28"/>
      <c r="E34" s="25" t="s">
        <v>30</v>
      </c>
      <c r="F34" s="26"/>
      <c r="G34" s="26"/>
      <c r="H34" s="70">
        <f>H35</f>
        <v>12052000</v>
      </c>
      <c r="I34" s="71"/>
      <c r="J34" s="70">
        <f>J35</f>
        <v>29212368.440000001</v>
      </c>
      <c r="K34" s="71"/>
      <c r="L34" s="50">
        <f>L35</f>
        <v>18236325.91</v>
      </c>
    </row>
    <row r="35" spans="1:12" ht="37.5" x14ac:dyDescent="0.3">
      <c r="A35" s="13">
        <v>10</v>
      </c>
      <c r="B35" s="26" t="s">
        <v>40</v>
      </c>
      <c r="C35" s="25" t="s">
        <v>13</v>
      </c>
      <c r="D35" s="28" t="s">
        <v>31</v>
      </c>
      <c r="E35" s="25" t="s">
        <v>32</v>
      </c>
      <c r="F35" s="25" t="s">
        <v>19</v>
      </c>
      <c r="G35" s="35" t="s">
        <v>44</v>
      </c>
      <c r="H35" s="70">
        <v>12052000</v>
      </c>
      <c r="I35" s="71"/>
      <c r="J35" s="70">
        <v>29212368.440000001</v>
      </c>
      <c r="K35" s="71"/>
      <c r="L35" s="50">
        <v>18236325.91</v>
      </c>
    </row>
    <row r="36" spans="1:12" ht="66" customHeight="1" x14ac:dyDescent="0.3">
      <c r="A36" s="13">
        <v>11</v>
      </c>
      <c r="B36" s="14" t="s">
        <v>37</v>
      </c>
      <c r="C36" s="21"/>
      <c r="D36" s="21"/>
      <c r="E36" s="22" t="s">
        <v>39</v>
      </c>
      <c r="F36" s="21"/>
      <c r="G36" s="18"/>
      <c r="H36" s="70">
        <f>H37+H38+H39+H40+H41+H42+H43+H45+H44</f>
        <v>368143698.48000002</v>
      </c>
      <c r="I36" s="71"/>
      <c r="J36" s="70">
        <f>J37+J38+J39+J40+J41</f>
        <v>0</v>
      </c>
      <c r="K36" s="71"/>
      <c r="L36" s="50">
        <f>L37+L38+L39+L40+L41</f>
        <v>15119974.26</v>
      </c>
    </row>
    <row r="37" spans="1:12" s="37" customFormat="1" ht="75" x14ac:dyDescent="0.3">
      <c r="A37" s="36">
        <v>12</v>
      </c>
      <c r="B37" s="14" t="s">
        <v>48</v>
      </c>
      <c r="C37" s="21" t="s">
        <v>13</v>
      </c>
      <c r="D37" s="21" t="s">
        <v>38</v>
      </c>
      <c r="E37" s="22" t="s">
        <v>54</v>
      </c>
      <c r="F37" s="21" t="s">
        <v>19</v>
      </c>
      <c r="G37" s="18">
        <v>2020</v>
      </c>
      <c r="H37" s="70">
        <f>215528.49+290000</f>
        <v>505528.49</v>
      </c>
      <c r="I37" s="71"/>
      <c r="J37" s="70">
        <v>0</v>
      </c>
      <c r="K37" s="71"/>
      <c r="L37" s="19">
        <v>0</v>
      </c>
    </row>
    <row r="38" spans="1:12" s="37" customFormat="1" ht="56.25" x14ac:dyDescent="0.3">
      <c r="A38" s="36">
        <v>13</v>
      </c>
      <c r="B38" s="14" t="s">
        <v>49</v>
      </c>
      <c r="C38" s="21" t="s">
        <v>13</v>
      </c>
      <c r="D38" s="21" t="s">
        <v>38</v>
      </c>
      <c r="E38" s="22" t="s">
        <v>54</v>
      </c>
      <c r="F38" s="21" t="s">
        <v>19</v>
      </c>
      <c r="G38" s="18">
        <v>2020</v>
      </c>
      <c r="H38" s="70">
        <f>112864.2</f>
        <v>112864.2</v>
      </c>
      <c r="I38" s="71"/>
      <c r="J38" s="70">
        <v>0</v>
      </c>
      <c r="K38" s="71"/>
      <c r="L38" s="19">
        <v>0</v>
      </c>
    </row>
    <row r="39" spans="1:12" s="37" customFormat="1" ht="75" x14ac:dyDescent="0.3">
      <c r="A39" s="36">
        <v>14</v>
      </c>
      <c r="B39" s="14" t="s">
        <v>51</v>
      </c>
      <c r="C39" s="21" t="s">
        <v>13</v>
      </c>
      <c r="D39" s="21" t="s">
        <v>38</v>
      </c>
      <c r="E39" s="22" t="s">
        <v>54</v>
      </c>
      <c r="F39" s="21" t="s">
        <v>19</v>
      </c>
      <c r="G39" s="18">
        <v>2020</v>
      </c>
      <c r="H39" s="70">
        <v>438848.7</v>
      </c>
      <c r="I39" s="71"/>
      <c r="J39" s="70">
        <v>0</v>
      </c>
      <c r="K39" s="71"/>
      <c r="L39" s="19">
        <v>0</v>
      </c>
    </row>
    <row r="40" spans="1:12" ht="82.5" customHeight="1" x14ac:dyDescent="0.3">
      <c r="A40" s="31">
        <v>15</v>
      </c>
      <c r="B40" s="14" t="s">
        <v>67</v>
      </c>
      <c r="C40" s="21" t="s">
        <v>13</v>
      </c>
      <c r="D40" s="21" t="s">
        <v>38</v>
      </c>
      <c r="E40" s="22" t="s">
        <v>54</v>
      </c>
      <c r="F40" s="21" t="s">
        <v>19</v>
      </c>
      <c r="G40" s="18">
        <v>2020</v>
      </c>
      <c r="H40" s="70">
        <v>7634000</v>
      </c>
      <c r="I40" s="71"/>
      <c r="J40" s="70">
        <v>0</v>
      </c>
      <c r="K40" s="71"/>
      <c r="L40" s="19">
        <v>0</v>
      </c>
    </row>
    <row r="41" spans="1:12" ht="93.75" x14ac:dyDescent="0.3">
      <c r="A41" s="31">
        <v>16</v>
      </c>
      <c r="B41" s="14" t="s">
        <v>68</v>
      </c>
      <c r="C41" s="21" t="s">
        <v>13</v>
      </c>
      <c r="D41" s="21" t="s">
        <v>38</v>
      </c>
      <c r="E41" s="22" t="s">
        <v>54</v>
      </c>
      <c r="F41" s="21" t="s">
        <v>19</v>
      </c>
      <c r="G41" s="18" t="s">
        <v>66</v>
      </c>
      <c r="H41" s="70">
        <v>9437398.25</v>
      </c>
      <c r="I41" s="71"/>
      <c r="J41" s="70">
        <v>0</v>
      </c>
      <c r="K41" s="71"/>
      <c r="L41" s="19">
        <v>15119974.26</v>
      </c>
    </row>
    <row r="42" spans="1:12" ht="41.25" customHeight="1" x14ac:dyDescent="0.3">
      <c r="A42" s="89">
        <v>17</v>
      </c>
      <c r="B42" s="87" t="s">
        <v>83</v>
      </c>
      <c r="C42" s="21" t="s">
        <v>13</v>
      </c>
      <c r="D42" s="21" t="s">
        <v>38</v>
      </c>
      <c r="E42" s="22" t="s">
        <v>69</v>
      </c>
      <c r="F42" s="21" t="s">
        <v>19</v>
      </c>
      <c r="G42" s="18">
        <v>2020</v>
      </c>
      <c r="H42" s="70">
        <v>217652480.61000001</v>
      </c>
      <c r="I42" s="71"/>
      <c r="J42" s="70">
        <v>0</v>
      </c>
      <c r="K42" s="71"/>
      <c r="L42" s="19">
        <v>0</v>
      </c>
    </row>
    <row r="43" spans="1:12" ht="61.5" customHeight="1" x14ac:dyDescent="0.3">
      <c r="A43" s="90"/>
      <c r="B43" s="88"/>
      <c r="C43" s="21" t="s">
        <v>13</v>
      </c>
      <c r="D43" s="21" t="s">
        <v>38</v>
      </c>
      <c r="E43" s="22" t="s">
        <v>70</v>
      </c>
      <c r="F43" s="21" t="s">
        <v>19</v>
      </c>
      <c r="G43" s="18">
        <v>2020</v>
      </c>
      <c r="H43" s="70">
        <v>92186778.230000004</v>
      </c>
      <c r="I43" s="71"/>
      <c r="J43" s="70">
        <v>0</v>
      </c>
      <c r="K43" s="71"/>
      <c r="L43" s="19">
        <v>0</v>
      </c>
    </row>
    <row r="44" spans="1:12" ht="24.75" customHeight="1" x14ac:dyDescent="0.3">
      <c r="A44" s="89">
        <v>18</v>
      </c>
      <c r="B44" s="91" t="s">
        <v>73</v>
      </c>
      <c r="C44" s="93" t="s">
        <v>13</v>
      </c>
      <c r="D44" s="93" t="s">
        <v>72</v>
      </c>
      <c r="E44" s="22" t="s">
        <v>84</v>
      </c>
      <c r="F44" s="93" t="s">
        <v>19</v>
      </c>
      <c r="G44" s="95">
        <v>2020</v>
      </c>
      <c r="H44" s="70">
        <v>39778000</v>
      </c>
      <c r="I44" s="71"/>
      <c r="J44" s="70"/>
      <c r="K44" s="71"/>
      <c r="L44" s="19"/>
    </row>
    <row r="45" spans="1:12" ht="18.75" x14ac:dyDescent="0.3">
      <c r="A45" s="90"/>
      <c r="B45" s="92"/>
      <c r="C45" s="94"/>
      <c r="D45" s="94"/>
      <c r="E45" s="22" t="s">
        <v>71</v>
      </c>
      <c r="F45" s="94"/>
      <c r="G45" s="96"/>
      <c r="H45" s="70">
        <v>397800</v>
      </c>
      <c r="I45" s="71"/>
      <c r="J45" s="70">
        <v>0</v>
      </c>
      <c r="K45" s="71"/>
      <c r="L45" s="19">
        <v>0</v>
      </c>
    </row>
    <row r="46" spans="1:12" ht="37.5" x14ac:dyDescent="0.3">
      <c r="A46" s="31">
        <v>19</v>
      </c>
      <c r="B46" s="23" t="s">
        <v>17</v>
      </c>
      <c r="C46" s="40"/>
      <c r="D46" s="42"/>
      <c r="E46" s="21" t="s">
        <v>20</v>
      </c>
      <c r="F46" s="21"/>
      <c r="G46" s="18"/>
      <c r="H46" s="70">
        <f>H48+H47</f>
        <v>45114646.200000003</v>
      </c>
      <c r="I46" s="71"/>
      <c r="J46" s="70">
        <f>J47</f>
        <v>0</v>
      </c>
      <c r="K46" s="71"/>
      <c r="L46" s="19">
        <v>0</v>
      </c>
    </row>
    <row r="47" spans="1:12" ht="18.75" x14ac:dyDescent="0.3">
      <c r="A47" s="89">
        <v>20</v>
      </c>
      <c r="B47" s="91" t="s">
        <v>65</v>
      </c>
      <c r="C47" s="93" t="s">
        <v>13</v>
      </c>
      <c r="D47" s="93" t="s">
        <v>80</v>
      </c>
      <c r="E47" s="22" t="s">
        <v>81</v>
      </c>
      <c r="F47" s="93" t="s">
        <v>19</v>
      </c>
      <c r="G47" s="95">
        <v>2020</v>
      </c>
      <c r="H47" s="70">
        <v>44663500</v>
      </c>
      <c r="I47" s="71"/>
      <c r="J47" s="70">
        <v>0</v>
      </c>
      <c r="K47" s="71"/>
      <c r="L47" s="19">
        <v>0</v>
      </c>
    </row>
    <row r="48" spans="1:12" ht="18.75" x14ac:dyDescent="0.3">
      <c r="A48" s="90"/>
      <c r="B48" s="92"/>
      <c r="C48" s="94"/>
      <c r="D48" s="94"/>
      <c r="E48" s="22" t="s">
        <v>82</v>
      </c>
      <c r="F48" s="94"/>
      <c r="G48" s="96"/>
      <c r="H48" s="70">
        <v>451146.2</v>
      </c>
      <c r="I48" s="71"/>
      <c r="J48" s="70">
        <v>0</v>
      </c>
      <c r="K48" s="71"/>
      <c r="L48" s="19">
        <v>0</v>
      </c>
    </row>
    <row r="49" spans="1:12" ht="18.75" x14ac:dyDescent="0.3">
      <c r="A49" s="33">
        <v>21</v>
      </c>
      <c r="B49" s="14" t="s">
        <v>14</v>
      </c>
      <c r="C49" s="16">
        <v>730</v>
      </c>
      <c r="D49" s="20"/>
      <c r="E49" s="15"/>
      <c r="F49" s="17"/>
      <c r="G49" s="17"/>
      <c r="H49" s="70">
        <f>H50+H51+H52</f>
        <v>112894362.41</v>
      </c>
      <c r="I49" s="71"/>
      <c r="J49" s="70">
        <f>J50+J51+J52</f>
        <v>55295203.880000003</v>
      </c>
      <c r="K49" s="71"/>
      <c r="L49" s="32">
        <f t="shared" ref="L49" si="2">L50+L51+L52</f>
        <v>53714793.479999997</v>
      </c>
    </row>
    <row r="50" spans="1:12" ht="18.75" x14ac:dyDescent="0.3">
      <c r="A50" s="8">
        <v>22</v>
      </c>
      <c r="B50" s="23" t="s">
        <v>9</v>
      </c>
      <c r="C50" s="20"/>
      <c r="D50" s="20"/>
      <c r="E50" s="15"/>
      <c r="F50" s="17"/>
      <c r="G50" s="17"/>
      <c r="H50" s="70">
        <f>H58+H55+H53</f>
        <v>26933397.98</v>
      </c>
      <c r="I50" s="71"/>
      <c r="J50" s="70">
        <f>J57</f>
        <v>181503.88</v>
      </c>
      <c r="K50" s="71"/>
      <c r="L50" s="32">
        <f>L57</f>
        <v>3325193.48</v>
      </c>
    </row>
    <row r="51" spans="1:12" ht="18.75" x14ac:dyDescent="0.3">
      <c r="A51" s="8">
        <v>23</v>
      </c>
      <c r="B51" s="23" t="s">
        <v>10</v>
      </c>
      <c r="C51" s="20"/>
      <c r="D51" s="20"/>
      <c r="E51" s="15"/>
      <c r="F51" s="17"/>
      <c r="G51" s="17"/>
      <c r="H51" s="70">
        <f>H62+H60+5117701.87</f>
        <v>61422797.559999995</v>
      </c>
      <c r="I51" s="71"/>
      <c r="J51" s="70">
        <f>J62</f>
        <v>55113700</v>
      </c>
      <c r="K51" s="71"/>
      <c r="L51" s="32">
        <f>L62</f>
        <v>50389600</v>
      </c>
    </row>
    <row r="52" spans="1:12" ht="18.75" x14ac:dyDescent="0.3">
      <c r="A52" s="8">
        <v>24</v>
      </c>
      <c r="B52" s="23" t="s">
        <v>11</v>
      </c>
      <c r="C52" s="20"/>
      <c r="D52" s="20"/>
      <c r="E52" s="15"/>
      <c r="F52" s="17"/>
      <c r="G52" s="17"/>
      <c r="H52" s="70">
        <f>H59+15353105.63</f>
        <v>24538166.870000001</v>
      </c>
      <c r="I52" s="71"/>
      <c r="J52" s="70">
        <v>0</v>
      </c>
      <c r="K52" s="71"/>
      <c r="L52" s="32">
        <v>0</v>
      </c>
    </row>
    <row r="53" spans="1:12" ht="93.75" x14ac:dyDescent="0.3">
      <c r="A53" s="31">
        <v>25</v>
      </c>
      <c r="B53" s="23" t="s">
        <v>29</v>
      </c>
      <c r="C53" s="20"/>
      <c r="D53" s="20"/>
      <c r="E53" s="46" t="s">
        <v>30</v>
      </c>
      <c r="F53" s="17"/>
      <c r="G53" s="17"/>
      <c r="H53" s="70">
        <f>H54</f>
        <v>1382903.32</v>
      </c>
      <c r="I53" s="71"/>
      <c r="J53" s="70">
        <f>J54</f>
        <v>0</v>
      </c>
      <c r="K53" s="71"/>
      <c r="L53" s="46">
        <v>0</v>
      </c>
    </row>
    <row r="54" spans="1:12" ht="93.75" x14ac:dyDescent="0.3">
      <c r="A54" s="48">
        <v>26</v>
      </c>
      <c r="B54" s="23" t="s">
        <v>77</v>
      </c>
      <c r="C54" s="51">
        <v>730</v>
      </c>
      <c r="D54" s="51" t="s">
        <v>31</v>
      </c>
      <c r="E54" s="51" t="s">
        <v>75</v>
      </c>
      <c r="F54" s="52">
        <v>410</v>
      </c>
      <c r="G54" s="52" t="s">
        <v>76</v>
      </c>
      <c r="H54" s="70">
        <v>1382903.32</v>
      </c>
      <c r="I54" s="71"/>
      <c r="J54" s="70">
        <v>0</v>
      </c>
      <c r="K54" s="71"/>
      <c r="L54" s="46">
        <v>0</v>
      </c>
    </row>
    <row r="55" spans="1:12" ht="56.25" x14ac:dyDescent="0.3">
      <c r="A55" s="31">
        <v>27</v>
      </c>
      <c r="B55" s="23" t="s">
        <v>59</v>
      </c>
      <c r="C55" s="16"/>
      <c r="D55" s="21"/>
      <c r="E55" s="22" t="s">
        <v>60</v>
      </c>
      <c r="F55" s="17"/>
      <c r="G55" s="17"/>
      <c r="H55" s="70">
        <v>25550494.66</v>
      </c>
      <c r="I55" s="71"/>
      <c r="J55" s="70">
        <v>0</v>
      </c>
      <c r="K55" s="71"/>
      <c r="L55" s="39">
        <v>0</v>
      </c>
    </row>
    <row r="56" spans="1:12" ht="393.75" x14ac:dyDescent="0.3">
      <c r="A56" s="31">
        <v>28</v>
      </c>
      <c r="B56" s="45" t="s">
        <v>63</v>
      </c>
      <c r="C56" s="16">
        <v>730</v>
      </c>
      <c r="D56" s="21" t="s">
        <v>61</v>
      </c>
      <c r="E56" s="21" t="s">
        <v>62</v>
      </c>
      <c r="F56" s="17">
        <v>410</v>
      </c>
      <c r="G56" s="17">
        <v>2020</v>
      </c>
      <c r="H56" s="70">
        <v>25550494.66</v>
      </c>
      <c r="I56" s="71"/>
      <c r="J56" s="70">
        <v>0</v>
      </c>
      <c r="K56" s="71"/>
      <c r="L56" s="39">
        <v>0</v>
      </c>
    </row>
    <row r="57" spans="1:12" ht="56.25" x14ac:dyDescent="0.3">
      <c r="A57" s="13">
        <v>29</v>
      </c>
      <c r="B57" s="14" t="s">
        <v>37</v>
      </c>
      <c r="C57" s="21"/>
      <c r="D57" s="21"/>
      <c r="E57" s="22" t="s">
        <v>39</v>
      </c>
      <c r="F57" s="16"/>
      <c r="G57" s="18"/>
      <c r="H57" s="70">
        <f>H58+H59+H60</f>
        <v>13525856.76</v>
      </c>
      <c r="I57" s="71"/>
      <c r="J57" s="70">
        <f>J58</f>
        <v>181503.88</v>
      </c>
      <c r="K57" s="71"/>
      <c r="L57" s="32">
        <f>L58</f>
        <v>3325193.48</v>
      </c>
    </row>
    <row r="58" spans="1:12" ht="43.5" customHeight="1" x14ac:dyDescent="0.3">
      <c r="A58" s="89">
        <v>30</v>
      </c>
      <c r="B58" s="87" t="s">
        <v>47</v>
      </c>
      <c r="C58" s="99">
        <v>730</v>
      </c>
      <c r="D58" s="93" t="s">
        <v>38</v>
      </c>
      <c r="E58" s="22" t="s">
        <v>45</v>
      </c>
      <c r="F58" s="103">
        <v>410</v>
      </c>
      <c r="G58" s="95" t="s">
        <v>46</v>
      </c>
      <c r="H58" s="70">
        <v>0</v>
      </c>
      <c r="I58" s="71"/>
      <c r="J58" s="70">
        <v>181503.88</v>
      </c>
      <c r="K58" s="71"/>
      <c r="L58" s="32">
        <v>3325193.48</v>
      </c>
    </row>
    <row r="59" spans="1:12" ht="33" customHeight="1" x14ac:dyDescent="0.3">
      <c r="A59" s="97"/>
      <c r="B59" s="98"/>
      <c r="C59" s="100"/>
      <c r="D59" s="102"/>
      <c r="E59" s="22" t="s">
        <v>69</v>
      </c>
      <c r="F59" s="104"/>
      <c r="G59" s="106"/>
      <c r="H59" s="70">
        <v>9185061.2400000002</v>
      </c>
      <c r="I59" s="71"/>
      <c r="J59" s="70">
        <v>0</v>
      </c>
      <c r="K59" s="71"/>
      <c r="L59" s="46">
        <v>0</v>
      </c>
    </row>
    <row r="60" spans="1:12" ht="34.5" customHeight="1" x14ac:dyDescent="0.3">
      <c r="A60" s="90"/>
      <c r="B60" s="88"/>
      <c r="C60" s="101"/>
      <c r="D60" s="94"/>
      <c r="E60" s="22" t="s">
        <v>70</v>
      </c>
      <c r="F60" s="105"/>
      <c r="G60" s="96"/>
      <c r="H60" s="70">
        <v>4340795.5199999996</v>
      </c>
      <c r="I60" s="71"/>
      <c r="J60" s="70">
        <v>0</v>
      </c>
      <c r="K60" s="71"/>
      <c r="L60" s="46">
        <v>0</v>
      </c>
    </row>
    <row r="61" spans="1:12" ht="37.5" x14ac:dyDescent="0.3">
      <c r="A61" s="31">
        <v>31</v>
      </c>
      <c r="B61" s="23" t="s">
        <v>17</v>
      </c>
      <c r="C61" s="21"/>
      <c r="D61" s="21"/>
      <c r="E61" s="21" t="s">
        <v>20</v>
      </c>
      <c r="F61" s="16"/>
      <c r="G61" s="18"/>
      <c r="H61" s="78">
        <f>H62+H63</f>
        <v>72435107.670000002</v>
      </c>
      <c r="I61" s="78"/>
      <c r="J61" s="78">
        <f>J62+J63</f>
        <v>55113700</v>
      </c>
      <c r="K61" s="78"/>
      <c r="L61" s="32">
        <f>L62+L63</f>
        <v>50389600</v>
      </c>
    </row>
    <row r="62" spans="1:12" ht="64.5" customHeight="1" x14ac:dyDescent="0.3">
      <c r="A62" s="89">
        <v>32</v>
      </c>
      <c r="B62" s="87" t="s">
        <v>50</v>
      </c>
      <c r="C62" s="93" t="s">
        <v>15</v>
      </c>
      <c r="D62" s="93" t="s">
        <v>18</v>
      </c>
      <c r="E62" s="21" t="s">
        <v>74</v>
      </c>
      <c r="F62" s="99">
        <v>410</v>
      </c>
      <c r="G62" s="95" t="s">
        <v>46</v>
      </c>
      <c r="H62" s="78">
        <v>51964300.170000002</v>
      </c>
      <c r="I62" s="78"/>
      <c r="J62" s="78">
        <v>55113700</v>
      </c>
      <c r="K62" s="78"/>
      <c r="L62" s="34">
        <v>50389600</v>
      </c>
    </row>
    <row r="63" spans="1:12" ht="44.25" customHeight="1" x14ac:dyDescent="0.3">
      <c r="A63" s="90"/>
      <c r="B63" s="88"/>
      <c r="C63" s="94"/>
      <c r="D63" s="94"/>
      <c r="E63" s="21" t="s">
        <v>85</v>
      </c>
      <c r="F63" s="101"/>
      <c r="G63" s="96"/>
      <c r="H63" s="70">
        <v>20470807.5</v>
      </c>
      <c r="I63" s="71"/>
      <c r="J63" s="70">
        <v>0</v>
      </c>
      <c r="K63" s="71"/>
      <c r="L63" s="47">
        <v>0</v>
      </c>
    </row>
    <row r="64" spans="1:12" ht="37.5" x14ac:dyDescent="0.3">
      <c r="A64" s="7">
        <v>33</v>
      </c>
      <c r="B64" s="24" t="s">
        <v>55</v>
      </c>
      <c r="C64" s="7">
        <v>733</v>
      </c>
      <c r="D64" s="41"/>
      <c r="E64" s="40"/>
      <c r="F64" s="40"/>
      <c r="G64" s="40"/>
      <c r="H64" s="79">
        <f>H65+H66+H67</f>
        <v>20037953.710000001</v>
      </c>
      <c r="I64" s="80"/>
      <c r="J64" s="78">
        <v>0</v>
      </c>
      <c r="K64" s="78"/>
      <c r="L64" s="39">
        <v>0</v>
      </c>
    </row>
    <row r="65" spans="1:12" ht="18.75" x14ac:dyDescent="0.3">
      <c r="A65" s="7">
        <v>34</v>
      </c>
      <c r="B65" s="23" t="s">
        <v>9</v>
      </c>
      <c r="C65" s="40"/>
      <c r="D65" s="41"/>
      <c r="E65" s="40"/>
      <c r="F65" s="40"/>
      <c r="G65" s="40"/>
      <c r="H65" s="81">
        <f>H68</f>
        <v>20037953.710000001</v>
      </c>
      <c r="I65" s="82"/>
      <c r="J65" s="78">
        <v>0</v>
      </c>
      <c r="K65" s="78"/>
      <c r="L65" s="39">
        <v>0</v>
      </c>
    </row>
    <row r="66" spans="1:12" ht="18.75" x14ac:dyDescent="0.3">
      <c r="A66" s="7">
        <v>35</v>
      </c>
      <c r="B66" s="23" t="s">
        <v>10</v>
      </c>
      <c r="C66" s="40"/>
      <c r="D66" s="41"/>
      <c r="E66" s="40"/>
      <c r="F66" s="40"/>
      <c r="G66" s="40"/>
      <c r="H66" s="83">
        <v>0</v>
      </c>
      <c r="I66" s="84"/>
      <c r="J66" s="78">
        <v>0</v>
      </c>
      <c r="K66" s="78"/>
      <c r="L66" s="39">
        <v>0</v>
      </c>
    </row>
    <row r="67" spans="1:12" ht="18.75" x14ac:dyDescent="0.3">
      <c r="A67" s="7">
        <v>36</v>
      </c>
      <c r="B67" s="23" t="s">
        <v>11</v>
      </c>
      <c r="C67" s="40"/>
      <c r="D67" s="41"/>
      <c r="E67" s="40"/>
      <c r="F67" s="40"/>
      <c r="G67" s="40"/>
      <c r="H67" s="83">
        <v>0</v>
      </c>
      <c r="I67" s="84"/>
      <c r="J67" s="78">
        <v>0</v>
      </c>
      <c r="K67" s="78"/>
      <c r="L67" s="39">
        <v>0</v>
      </c>
    </row>
    <row r="68" spans="1:12" ht="37.5" x14ac:dyDescent="0.3">
      <c r="A68" s="7">
        <v>37</v>
      </c>
      <c r="B68" s="23" t="s">
        <v>17</v>
      </c>
      <c r="C68" s="40"/>
      <c r="D68" s="42"/>
      <c r="E68" s="21" t="s">
        <v>20</v>
      </c>
      <c r="F68" s="40"/>
      <c r="G68" s="40"/>
      <c r="H68" s="79">
        <f>H69+H70</f>
        <v>20037953.710000001</v>
      </c>
      <c r="I68" s="80"/>
      <c r="J68" s="78">
        <v>0</v>
      </c>
      <c r="K68" s="78"/>
      <c r="L68" s="39">
        <v>0</v>
      </c>
    </row>
    <row r="69" spans="1:12" ht="36.75" customHeight="1" x14ac:dyDescent="0.3">
      <c r="A69" s="7">
        <v>38</v>
      </c>
      <c r="B69" s="43" t="s">
        <v>56</v>
      </c>
      <c r="C69" s="7">
        <v>733</v>
      </c>
      <c r="D69" s="44" t="s">
        <v>57</v>
      </c>
      <c r="E69" s="44" t="s">
        <v>58</v>
      </c>
      <c r="F69" s="7">
        <v>460</v>
      </c>
      <c r="G69" s="7">
        <v>2020</v>
      </c>
      <c r="H69" s="78">
        <v>14037953.710000001</v>
      </c>
      <c r="I69" s="78"/>
      <c r="J69" s="78">
        <v>0</v>
      </c>
      <c r="K69" s="78"/>
      <c r="L69" s="46">
        <v>0</v>
      </c>
    </row>
    <row r="70" spans="1:12" ht="37.5" x14ac:dyDescent="0.3">
      <c r="A70" s="7">
        <v>39</v>
      </c>
      <c r="B70" s="43" t="s">
        <v>78</v>
      </c>
      <c r="C70" s="7">
        <v>733</v>
      </c>
      <c r="D70" s="44" t="s">
        <v>57</v>
      </c>
      <c r="E70" s="44" t="s">
        <v>58</v>
      </c>
      <c r="F70" s="7">
        <v>460</v>
      </c>
      <c r="G70" s="7">
        <v>2020</v>
      </c>
      <c r="H70" s="78">
        <v>6000000</v>
      </c>
      <c r="I70" s="78"/>
      <c r="J70" s="78">
        <v>0</v>
      </c>
      <c r="K70" s="78"/>
      <c r="L70" s="46">
        <v>0</v>
      </c>
    </row>
  </sheetData>
  <mergeCells count="157">
    <mergeCell ref="F44:F45"/>
    <mergeCell ref="G44:G45"/>
    <mergeCell ref="H44:I44"/>
    <mergeCell ref="J44:K44"/>
    <mergeCell ref="A62:A63"/>
    <mergeCell ref="B62:B63"/>
    <mergeCell ref="C62:C63"/>
    <mergeCell ref="D62:D63"/>
    <mergeCell ref="J63:K63"/>
    <mergeCell ref="F62:F63"/>
    <mergeCell ref="G62:G63"/>
    <mergeCell ref="H63:I63"/>
    <mergeCell ref="H70:I70"/>
    <mergeCell ref="J70:K70"/>
    <mergeCell ref="A58:A60"/>
    <mergeCell ref="B58:B60"/>
    <mergeCell ref="C58:C60"/>
    <mergeCell ref="D58:D60"/>
    <mergeCell ref="F58:F60"/>
    <mergeCell ref="G58:G60"/>
    <mergeCell ref="H59:I59"/>
    <mergeCell ref="H60:I60"/>
    <mergeCell ref="J59:K59"/>
    <mergeCell ref="J60:K60"/>
    <mergeCell ref="H68:I68"/>
    <mergeCell ref="J68:K68"/>
    <mergeCell ref="B42:B43"/>
    <mergeCell ref="H42:I42"/>
    <mergeCell ref="H43:I43"/>
    <mergeCell ref="A42:A43"/>
    <mergeCell ref="J42:K42"/>
    <mergeCell ref="J43:K43"/>
    <mergeCell ref="H45:I45"/>
    <mergeCell ref="J45:K45"/>
    <mergeCell ref="H54:I54"/>
    <mergeCell ref="J54:K54"/>
    <mergeCell ref="H53:I53"/>
    <mergeCell ref="J53:K53"/>
    <mergeCell ref="A47:A48"/>
    <mergeCell ref="B47:B48"/>
    <mergeCell ref="C47:C48"/>
    <mergeCell ref="D47:D48"/>
    <mergeCell ref="H47:I47"/>
    <mergeCell ref="F47:F48"/>
    <mergeCell ref="G47:G48"/>
    <mergeCell ref="J48:K48"/>
    <mergeCell ref="A44:A45"/>
    <mergeCell ref="B44:B45"/>
    <mergeCell ref="C44:C45"/>
    <mergeCell ref="D44:D45"/>
    <mergeCell ref="H2:L2"/>
    <mergeCell ref="H48:I48"/>
    <mergeCell ref="J47:K47"/>
    <mergeCell ref="H46:I46"/>
    <mergeCell ref="J46:K46"/>
    <mergeCell ref="H41:I41"/>
    <mergeCell ref="J41:K41"/>
    <mergeCell ref="H67:I67"/>
    <mergeCell ref="J67:K67"/>
    <mergeCell ref="H31:I31"/>
    <mergeCell ref="H27:I27"/>
    <mergeCell ref="H28:I28"/>
    <mergeCell ref="H29:I29"/>
    <mergeCell ref="J29:K29"/>
    <mergeCell ref="J31:K31"/>
    <mergeCell ref="J39:K39"/>
    <mergeCell ref="H62:I62"/>
    <mergeCell ref="J62:K62"/>
    <mergeCell ref="J30:K30"/>
    <mergeCell ref="H30:I30"/>
    <mergeCell ref="J49:K49"/>
    <mergeCell ref="J50:K50"/>
    <mergeCell ref="H49:I49"/>
    <mergeCell ref="J27:K27"/>
    <mergeCell ref="J28:K28"/>
    <mergeCell ref="J37:K37"/>
    <mergeCell ref="H36:I36"/>
    <mergeCell ref="H61:I61"/>
    <mergeCell ref="J61:K61"/>
    <mergeCell ref="H69:I69"/>
    <mergeCell ref="J69:K69"/>
    <mergeCell ref="H64:I64"/>
    <mergeCell ref="J64:K64"/>
    <mergeCell ref="H65:I65"/>
    <mergeCell ref="H66:I66"/>
    <mergeCell ref="J65:K65"/>
    <mergeCell ref="J66:K66"/>
    <mergeCell ref="H32:I32"/>
    <mergeCell ref="J32:K32"/>
    <mergeCell ref="H50:I50"/>
    <mergeCell ref="J33:K33"/>
    <mergeCell ref="H33:I33"/>
    <mergeCell ref="J34:K34"/>
    <mergeCell ref="H35:I35"/>
    <mergeCell ref="H34:I34"/>
    <mergeCell ref="J35:K35"/>
    <mergeCell ref="J36:K36"/>
    <mergeCell ref="H37:I37"/>
    <mergeCell ref="H40:I40"/>
    <mergeCell ref="H38:I38"/>
    <mergeCell ref="H39:I39"/>
    <mergeCell ref="J38:K38"/>
    <mergeCell ref="J40:K40"/>
    <mergeCell ref="H6:L6"/>
    <mergeCell ref="L23:L24"/>
    <mergeCell ref="J23:K24"/>
    <mergeCell ref="I20:J20"/>
    <mergeCell ref="G16:H16"/>
    <mergeCell ref="I16:J16"/>
    <mergeCell ref="G17:H17"/>
    <mergeCell ref="A11:L11"/>
    <mergeCell ref="G14:H14"/>
    <mergeCell ref="E14:F14"/>
    <mergeCell ref="B14:D14"/>
    <mergeCell ref="B15:D15"/>
    <mergeCell ref="E15:F15"/>
    <mergeCell ref="I14:J14"/>
    <mergeCell ref="I15:J15"/>
    <mergeCell ref="A23:A24"/>
    <mergeCell ref="G15:H15"/>
    <mergeCell ref="I17:J17"/>
    <mergeCell ref="B16:D16"/>
    <mergeCell ref="B17:D17"/>
    <mergeCell ref="B18:D18"/>
    <mergeCell ref="E16:F16"/>
    <mergeCell ref="E17:F17"/>
    <mergeCell ref="G20:H20"/>
    <mergeCell ref="H52:I52"/>
    <mergeCell ref="H58:I58"/>
    <mergeCell ref="H51:I51"/>
    <mergeCell ref="J58:K58"/>
    <mergeCell ref="J51:K51"/>
    <mergeCell ref="H57:I57"/>
    <mergeCell ref="J52:K52"/>
    <mergeCell ref="J57:K57"/>
    <mergeCell ref="J55:K55"/>
    <mergeCell ref="J56:K56"/>
    <mergeCell ref="H55:I55"/>
    <mergeCell ref="H56:I56"/>
    <mergeCell ref="B26:G26"/>
    <mergeCell ref="J26:K26"/>
    <mergeCell ref="G18:H18"/>
    <mergeCell ref="E20:F20"/>
    <mergeCell ref="C23:F23"/>
    <mergeCell ref="I18:J18"/>
    <mergeCell ref="H25:I25"/>
    <mergeCell ref="H26:I26"/>
    <mergeCell ref="H23:I24"/>
    <mergeCell ref="G23:G24"/>
    <mergeCell ref="J25:K25"/>
    <mergeCell ref="B23:B24"/>
    <mergeCell ref="E18:F18"/>
    <mergeCell ref="A20:D20"/>
    <mergeCell ref="B19:D19"/>
    <mergeCell ref="E19:F19"/>
    <mergeCell ref="G19:H19"/>
    <mergeCell ref="I19:J19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2020-04-10T03:20:12Z</cp:lastPrinted>
  <dcterms:created xsi:type="dcterms:W3CDTF">2002-03-11T10:22:12Z</dcterms:created>
  <dcterms:modified xsi:type="dcterms:W3CDTF">2020-04-23T03:05:57Z</dcterms:modified>
</cp:coreProperties>
</file>