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КАИП!$A$1:$M$72</definedName>
  </definedNames>
  <calcPr calcId="145621"/>
</workbook>
</file>

<file path=xl/calcChain.xml><?xml version="1.0" encoding="utf-8"?>
<calcChain xmlns="http://schemas.openxmlformats.org/spreadsheetml/2006/main">
  <c r="M31" i="3" l="1"/>
  <c r="M33" i="3"/>
  <c r="M34" i="3"/>
  <c r="M35" i="3"/>
  <c r="M36" i="3"/>
  <c r="M37" i="3"/>
  <c r="M38" i="3"/>
  <c r="M39" i="3"/>
  <c r="M40" i="3"/>
  <c r="M41" i="3"/>
  <c r="M42" i="3"/>
  <c r="M44" i="3"/>
  <c r="M45" i="3"/>
  <c r="M46" i="3"/>
  <c r="M47" i="3"/>
  <c r="M53" i="3"/>
  <c r="M54" i="3"/>
  <c r="M56" i="3"/>
  <c r="M57" i="3"/>
  <c r="M60" i="3"/>
  <c r="M61" i="3"/>
  <c r="M63" i="3"/>
  <c r="M70" i="3"/>
  <c r="M72" i="3"/>
  <c r="L69" i="3"/>
  <c r="L66" i="3"/>
  <c r="L55" i="3"/>
  <c r="J55" i="3"/>
  <c r="H55" i="3"/>
  <c r="L52" i="3"/>
  <c r="J52" i="3"/>
  <c r="H52" i="3"/>
  <c r="L51" i="3"/>
  <c r="L50" i="3"/>
  <c r="M50" i="3" s="1"/>
  <c r="L64" i="3"/>
  <c r="M64" i="3" s="1"/>
  <c r="L58" i="3"/>
  <c r="J50" i="3"/>
  <c r="M55" i="3" l="1"/>
  <c r="M52" i="3"/>
  <c r="L65" i="3"/>
  <c r="L49" i="3"/>
  <c r="L29" i="3"/>
  <c r="J29" i="3"/>
  <c r="L28" i="3"/>
  <c r="L43" i="3"/>
  <c r="L32" i="3"/>
  <c r="H51" i="3"/>
  <c r="H50" i="3"/>
  <c r="H66" i="3"/>
  <c r="H69" i="3"/>
  <c r="M29" i="3" l="1"/>
  <c r="L25" i="3"/>
  <c r="L24" i="3"/>
  <c r="I15" i="3"/>
  <c r="J69" i="3"/>
  <c r="M69" i="3" s="1"/>
  <c r="J66" i="3"/>
  <c r="J62" i="3"/>
  <c r="J58" i="3"/>
  <c r="M58" i="3" s="1"/>
  <c r="G15" i="3"/>
  <c r="J51" i="3"/>
  <c r="J43" i="3"/>
  <c r="M43" i="3" s="1"/>
  <c r="J32" i="3"/>
  <c r="G13" i="3" s="1"/>
  <c r="J30" i="3"/>
  <c r="G14" i="3" s="1"/>
  <c r="J28" i="3"/>
  <c r="J24" i="3" s="1"/>
  <c r="M24" i="3" l="1"/>
  <c r="M28" i="3"/>
  <c r="K15" i="3"/>
  <c r="J25" i="3"/>
  <c r="M25" i="3" s="1"/>
  <c r="M51" i="3"/>
  <c r="J65" i="3"/>
  <c r="M65" i="3" s="1"/>
  <c r="M66" i="3"/>
  <c r="M32" i="3"/>
  <c r="J27" i="3"/>
  <c r="J26" i="3" s="1"/>
  <c r="J49" i="3"/>
  <c r="G12" i="3"/>
  <c r="G16" i="3" s="1"/>
  <c r="J48" i="3" l="1"/>
  <c r="M49" i="3"/>
  <c r="J23" i="3"/>
  <c r="J22" i="3" s="1"/>
  <c r="H32" i="3"/>
  <c r="E15" i="3" l="1"/>
  <c r="H28" i="3"/>
  <c r="H43" i="3"/>
  <c r="H30" i="3" l="1"/>
  <c r="H27" i="3" s="1"/>
  <c r="H62" i="3"/>
  <c r="H49" i="3" l="1"/>
  <c r="H23" i="3" s="1"/>
  <c r="H24" i="3"/>
  <c r="L62" i="3"/>
  <c r="H58" i="3"/>
  <c r="H29" i="3"/>
  <c r="I12" i="3" l="1"/>
  <c r="M62" i="3"/>
  <c r="H48" i="3"/>
  <c r="E13" i="3"/>
  <c r="K12" i="3" l="1"/>
  <c r="H65" i="3"/>
  <c r="E12" i="3" l="1"/>
  <c r="I13" i="3"/>
  <c r="K13" i="3" l="1"/>
  <c r="L30" i="3"/>
  <c r="L27" i="3" l="1"/>
  <c r="M30" i="3"/>
  <c r="I14" i="3"/>
  <c r="E14" i="3"/>
  <c r="E16" i="3" s="1"/>
  <c r="H25" i="3"/>
  <c r="L23" i="3" l="1"/>
  <c r="M23" i="3" s="1"/>
  <c r="M27" i="3"/>
  <c r="K14" i="3"/>
  <c r="I16" i="3"/>
  <c r="K16" i="3" s="1"/>
  <c r="H26" i="3"/>
  <c r="L22" i="3" l="1"/>
  <c r="M22" i="3" s="1"/>
  <c r="L48" i="3"/>
  <c r="M48" i="3" s="1"/>
  <c r="L26" i="3"/>
  <c r="M26" i="3" s="1"/>
  <c r="H22" i="3" l="1"/>
</calcChain>
</file>

<file path=xl/sharedStrings.xml><?xml version="1.0" encoding="utf-8"?>
<sst xmlns="http://schemas.openxmlformats.org/spreadsheetml/2006/main" count="169" uniqueCount="94">
  <si>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</si>
  <si>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</si>
  <si>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</si>
  <si>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</si>
  <si>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</si>
  <si>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</si>
  <si>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</si>
  <si>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</si>
  <si>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</si>
  <si>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</si>
  <si>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</si>
  <si>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</si>
  <si>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</si>
  <si>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</si>
  <si>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</si>
  <si>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</si>
  <si>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</si>
  <si>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</si>
  <si>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</si>
  <si>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</si>
  <si>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</si>
  <si>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</si>
  <si>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</si>
  <si>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</si>
  <si>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</si>
  <si>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</si>
  <si>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</si>
  <si>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</si>
  <si>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</si>
  <si>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</si>
  <si>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</si>
  <si>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</si>
  <si>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</si>
  <si>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</si>
  <si>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</si>
  <si>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</si>
  <si>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2020/   2022</t>
  </si>
  <si>
    <t>161F36748S</t>
  </si>
  <si>
    <t>2020/ 2022</t>
  </si>
  <si>
    <t>Приобретение жилых помещений для переселения граждан из аварийного жилищного фонда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</si>
  <si>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</si>
  <si>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</si>
  <si>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</si>
  <si>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</si>
  <si>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</si>
  <si>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</si>
  <si>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</si>
  <si>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</si>
  <si>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</si>
  <si>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</si>
  <si>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</si>
  <si>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</si>
  <si>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</si>
  <si>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Реконструкция детского сада № 38</t>
  </si>
  <si>
    <t>2020/          2022</t>
  </si>
  <si>
    <t>Разработка проектно - сметной документации на строительство трех многоквартирных жилых домов в Юго - Восточном районе города Ачинска</t>
  </si>
  <si>
    <t>161F367483</t>
  </si>
  <si>
    <t>161F367484</t>
  </si>
  <si>
    <t>16400S4610</t>
  </si>
  <si>
    <t>0502</t>
  </si>
  <si>
    <t>Строительство сети водоснабжения в жилом районе малоэтажной застройки "Зеленая горка" в Привокзальном районе города Ачинска</t>
  </si>
  <si>
    <t>0230075870</t>
  </si>
  <si>
    <t>0420083010</t>
  </si>
  <si>
    <t>2020</t>
  </si>
  <si>
    <t>Проект планировки и межевания территории для строительства уличного освещения по ул. Киевская, ул. Коминтерна, ул. Смены города Ачинска</t>
  </si>
  <si>
    <t>Реконструкция шатровой крыши МБОУ  "СШ №18"</t>
  </si>
  <si>
    <t>0701</t>
  </si>
  <si>
    <t>0240016170</t>
  </si>
  <si>
    <t>02400S6170</t>
  </si>
  <si>
    <t>Строительство многоквартирного жилого дома по ул. Индустриальной, многоквартирного жилого дома в Юго - Восточном районе города Ачинска</t>
  </si>
  <si>
    <t>1640074610</t>
  </si>
  <si>
    <t>02300R0820</t>
  </si>
  <si>
    <t>1640013170</t>
  </si>
  <si>
    <t>0240089010</t>
  </si>
  <si>
    <t>Проектные работы на строительство наружного освещения по ул. Сибирская</t>
  </si>
  <si>
    <t>0240013230</t>
  </si>
  <si>
    <t>Строительно - техническая экспертиза по оценки качества объемов работ по реконструции шатровой крыши МБОУ  "СШ №16"</t>
  </si>
  <si>
    <t xml:space="preserve">Авторский надзор за  строительством многоквартирных жилых домов 
</t>
  </si>
  <si>
    <t>2020/ 2021</t>
  </si>
  <si>
    <t>12100S4410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</si>
  <si>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</si>
  <si>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r>
      <t>Расходы связанные со строительством</t>
    </r>
    <r>
      <rPr>
        <sz val="14"/>
        <color rgb="FF333333"/>
        <rFont val="Times New Roman"/>
        <family val="1"/>
        <charset val="204"/>
      </rPr>
      <t xml:space="preserve"> многоквартирного жилого дома по ул. Индустриальной (наружные сети за границей земельного участка)</t>
    </r>
  </si>
  <si>
    <t>Техническое присоединение к электрическим сетям по ул. Индустриальной, трех многоквартирных жилых домов в Юго - Восточном районе города Ачинска</t>
  </si>
  <si>
    <t>Первоначальный план</t>
  </si>
  <si>
    <t>Уточненный план</t>
  </si>
  <si>
    <t>Исполнено</t>
  </si>
  <si>
    <t>% 
испол
нения</t>
  </si>
  <si>
    <t xml:space="preserve">Перечень строек и объектов за 2020 год
</t>
  </si>
  <si>
    <t xml:space="preserve"> Исполнено</t>
  </si>
  <si>
    <t>Реконструкция шатровой крыши МБОУ  "СШ №16"</t>
  </si>
  <si>
    <t xml:space="preserve">федеральный бюджет </t>
  </si>
  <si>
    <t>Приложение № 7</t>
  </si>
  <si>
    <t>от 28.05.2021 № 12-56р</t>
  </si>
  <si>
    <t xml:space="preserve">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</si>
</sst>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2" fontId="1" fillId="3" borderId="1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9" fontId="1" fillId="3" borderId="10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right" vertical="center"/>
    </xf>
    <xf numFmtId="0" fontId="1" fillId="3" borderId="0" xfId="0" applyFont="1" applyFill="1" applyAlignment="1">
      <alignment wrapText="1"/>
    </xf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 wrapText="1"/>
    </xf>
    <xf numFmtId="0" fontId="1" fillId="3" borderId="10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2"/>
  <sheetViews>
    <sheetView showGridLines="0" tabSelected="1" view="pageBreakPreview" zoomScale="70" zoomScaleNormal="100" zoomScaleSheetLayoutView="70" workbookViewId="0">
      <selection activeCell="E13" sqref="E13:F13"/>
    </sheetView>
  </sheetViews>
  <sheetFormatPr defaultColWidth="9.140625" defaultRowHeight="12.75" customHeight="1" outlineLevelRow="1" x14ac:dyDescent="0.3"/>
  <cols>
    <col min="1" max="1" width="5.140625" style="15" customWidth="1"/>
    <col min="2" max="2" width="45.5703125" style="12" customWidth="1"/>
    <col min="3" max="3" width="9.7109375" style="12" customWidth="1"/>
    <col min="4" max="4" width="13" style="24" customWidth="1"/>
    <col min="5" max="5" width="16.5703125" style="12" customWidth="1"/>
    <col min="6" max="6" width="8.7109375" style="12" customWidth="1"/>
    <col min="7" max="7" width="8.5703125" style="12" customWidth="1"/>
    <col min="8" max="8" width="14.140625" style="12" customWidth="1"/>
    <col min="9" max="9" width="7.42578125" style="12" customWidth="1"/>
    <col min="10" max="10" width="11.28515625" style="12" customWidth="1"/>
    <col min="11" max="11" width="10.85546875" style="12" customWidth="1"/>
    <col min="12" max="12" width="21" style="12" customWidth="1"/>
    <col min="13" max="13" width="13.28515625" style="1" bestFit="1" customWidth="1"/>
    <col min="14" max="16384" width="9.140625" style="1"/>
  </cols>
  <sheetData>
    <row r="1" spans="1:12" ht="18.75" x14ac:dyDescent="0.3">
      <c r="H1" s="12" t="s">
        <v>91</v>
      </c>
    </row>
    <row r="2" spans="1:12" ht="18.75" x14ac:dyDescent="0.3">
      <c r="H2" s="63" t="s">
        <v>42</v>
      </c>
      <c r="I2" s="63"/>
      <c r="J2" s="63"/>
      <c r="K2" s="63"/>
      <c r="L2" s="63"/>
    </row>
    <row r="3" spans="1:12" ht="18.75" x14ac:dyDescent="0.3">
      <c r="H3" s="12" t="s">
        <v>93</v>
      </c>
      <c r="J3" s="12" t="s">
        <v>92</v>
      </c>
    </row>
    <row r="5" spans="1:12" ht="18.600000000000001" customHeight="1" x14ac:dyDescent="0.3"/>
    <row r="6" spans="1:12" s="2" customFormat="1" ht="18.75" x14ac:dyDescent="0.2">
      <c r="A6" s="14"/>
      <c r="B6" s="14"/>
      <c r="C6" s="14"/>
      <c r="D6" s="15"/>
      <c r="E6" s="14"/>
      <c r="F6" s="14"/>
      <c r="G6" s="14"/>
      <c r="H6" s="14"/>
      <c r="I6" s="14"/>
      <c r="J6" s="14"/>
      <c r="K6" s="14"/>
      <c r="L6" s="14"/>
    </row>
    <row r="7" spans="1:12" s="2" customFormat="1" ht="42.75" customHeight="1" x14ac:dyDescent="0.2">
      <c r="A7" s="56" t="s">
        <v>87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s="2" customFormat="1" ht="18.75" x14ac:dyDescent="0.2">
      <c r="A8" s="16"/>
      <c r="B8" s="15"/>
      <c r="C8" s="15"/>
      <c r="D8" s="15"/>
      <c r="E8" s="15"/>
      <c r="F8" s="14"/>
      <c r="G8" s="14"/>
      <c r="H8" s="14"/>
      <c r="I8" s="14"/>
      <c r="J8" s="14"/>
      <c r="K8" s="14"/>
      <c r="L8" s="14"/>
    </row>
    <row r="9" spans="1:12" s="2" customFormat="1" ht="18.75" x14ac:dyDescent="0.2">
      <c r="A9" s="14"/>
      <c r="B9" s="14"/>
      <c r="C9" s="14"/>
      <c r="D9" s="15"/>
      <c r="E9" s="14"/>
      <c r="F9" s="14"/>
      <c r="G9" s="14"/>
      <c r="H9" s="14"/>
      <c r="I9" s="14"/>
      <c r="J9" s="62" t="s">
        <v>3</v>
      </c>
      <c r="K9" s="62"/>
      <c r="L9" s="14"/>
    </row>
    <row r="10" spans="1:12" ht="66.75" customHeight="1" x14ac:dyDescent="0.3">
      <c r="A10" s="23" t="s">
        <v>1</v>
      </c>
      <c r="B10" s="51" t="s">
        <v>2</v>
      </c>
      <c r="C10" s="57"/>
      <c r="D10" s="52"/>
      <c r="E10" s="44" t="s">
        <v>83</v>
      </c>
      <c r="F10" s="44"/>
      <c r="G10" s="44" t="s">
        <v>84</v>
      </c>
      <c r="H10" s="44"/>
      <c r="I10" s="44" t="s">
        <v>85</v>
      </c>
      <c r="J10" s="44"/>
      <c r="K10" s="37" t="s">
        <v>86</v>
      </c>
    </row>
    <row r="11" spans="1:12" ht="18.75" x14ac:dyDescent="0.3">
      <c r="A11" s="23">
        <v>1</v>
      </c>
      <c r="B11" s="51" t="s">
        <v>4</v>
      </c>
      <c r="C11" s="57"/>
      <c r="D11" s="52"/>
      <c r="E11" s="44" t="s">
        <v>5</v>
      </c>
      <c r="F11" s="44"/>
      <c r="G11" s="44" t="s">
        <v>6</v>
      </c>
      <c r="H11" s="44"/>
      <c r="I11" s="44" t="s">
        <v>22</v>
      </c>
      <c r="J11" s="44"/>
      <c r="K11" s="28">
        <v>6</v>
      </c>
    </row>
    <row r="12" spans="1:12" ht="42" customHeight="1" outlineLevel="1" x14ac:dyDescent="0.3">
      <c r="A12" s="5">
        <v>1</v>
      </c>
      <c r="B12" s="40" t="s">
        <v>17</v>
      </c>
      <c r="C12" s="40"/>
      <c r="D12" s="40"/>
      <c r="E12" s="43">
        <f>H62+H65+H43</f>
        <v>66002253.710000001</v>
      </c>
      <c r="F12" s="43"/>
      <c r="G12" s="43">
        <f>J62+J65+J43</f>
        <v>114698756.95999999</v>
      </c>
      <c r="H12" s="43"/>
      <c r="I12" s="43">
        <f>L62+L65+L43</f>
        <v>79675460.060000002</v>
      </c>
      <c r="J12" s="43"/>
      <c r="K12" s="36">
        <f>I12/G12*100</f>
        <v>69.464972569655657</v>
      </c>
    </row>
    <row r="13" spans="1:12" ht="42" customHeight="1" outlineLevel="1" x14ac:dyDescent="0.3">
      <c r="A13" s="5">
        <v>2</v>
      </c>
      <c r="B13" s="40" t="s">
        <v>32</v>
      </c>
      <c r="C13" s="40"/>
      <c r="D13" s="40"/>
      <c r="E13" s="43">
        <f>H32+H58</f>
        <v>12440446.620000001</v>
      </c>
      <c r="F13" s="43"/>
      <c r="G13" s="43">
        <f>J32+J58</f>
        <v>249011407.10000002</v>
      </c>
      <c r="H13" s="43"/>
      <c r="I13" s="43">
        <f>L32+L58</f>
        <v>185880038.81999999</v>
      </c>
      <c r="J13" s="43"/>
      <c r="K13" s="36">
        <f t="shared" ref="K13:K15" si="0">I13/G13*100</f>
        <v>74.647198288933311</v>
      </c>
    </row>
    <row r="14" spans="1:12" ht="66.599999999999994" customHeight="1" outlineLevel="1" x14ac:dyDescent="0.3">
      <c r="A14" s="5">
        <v>3</v>
      </c>
      <c r="B14" s="59" t="s">
        <v>28</v>
      </c>
      <c r="C14" s="60"/>
      <c r="D14" s="61"/>
      <c r="E14" s="41">
        <f>H30+H52</f>
        <v>12052000</v>
      </c>
      <c r="F14" s="42"/>
      <c r="G14" s="41">
        <f>J30+J52</f>
        <v>11596125.02</v>
      </c>
      <c r="H14" s="42"/>
      <c r="I14" s="41">
        <f>L30+L52</f>
        <v>11596124.969999999</v>
      </c>
      <c r="J14" s="42"/>
      <c r="K14" s="36">
        <f t="shared" si="0"/>
        <v>99.99999956882148</v>
      </c>
    </row>
    <row r="15" spans="1:12" ht="51.75" customHeight="1" outlineLevel="1" x14ac:dyDescent="0.3">
      <c r="A15" s="5">
        <v>4</v>
      </c>
      <c r="B15" s="40" t="s">
        <v>48</v>
      </c>
      <c r="C15" s="40"/>
      <c r="D15" s="40"/>
      <c r="E15" s="43">
        <f>H55</f>
        <v>25550494.66</v>
      </c>
      <c r="F15" s="43"/>
      <c r="G15" s="43">
        <f>J55</f>
        <v>25553494.66</v>
      </c>
      <c r="H15" s="43"/>
      <c r="I15" s="43">
        <f>L55</f>
        <v>13149584.060000001</v>
      </c>
      <c r="J15" s="43"/>
      <c r="K15" s="36">
        <f t="shared" si="0"/>
        <v>51.459043997546125</v>
      </c>
    </row>
    <row r="16" spans="1:12" ht="27.6" customHeight="1" x14ac:dyDescent="0.3">
      <c r="A16" s="53" t="s">
        <v>0</v>
      </c>
      <c r="B16" s="54"/>
      <c r="C16" s="54"/>
      <c r="D16" s="55"/>
      <c r="E16" s="43">
        <f>SUM(E12:F14)+E15</f>
        <v>116045194.98999999</v>
      </c>
      <c r="F16" s="43"/>
      <c r="G16" s="43">
        <f>SUM(G12:H14)+G15</f>
        <v>400859783.74000001</v>
      </c>
      <c r="H16" s="43"/>
      <c r="I16" s="43">
        <f>SUM(I12:J14)+I15</f>
        <v>290301207.91000003</v>
      </c>
      <c r="J16" s="43"/>
      <c r="K16" s="36">
        <f>I16/G16*100</f>
        <v>72.41963890752659</v>
      </c>
    </row>
    <row r="17" spans="1:13" ht="15.75" customHeight="1" x14ac:dyDescent="0.3">
      <c r="A17" s="16"/>
      <c r="B17" s="16"/>
      <c r="C17" s="16"/>
      <c r="D17" s="16"/>
      <c r="E17" s="16"/>
    </row>
    <row r="18" spans="1:13" ht="18.75" x14ac:dyDescent="0.3">
      <c r="L18" s="62" t="s">
        <v>3</v>
      </c>
      <c r="M18" s="62"/>
    </row>
    <row r="19" spans="1:13" ht="36.75" customHeight="1" x14ac:dyDescent="0.3">
      <c r="A19" s="58" t="s">
        <v>1</v>
      </c>
      <c r="B19" s="44" t="s">
        <v>21</v>
      </c>
      <c r="C19" s="44" t="s">
        <v>23</v>
      </c>
      <c r="D19" s="44"/>
      <c r="E19" s="44"/>
      <c r="F19" s="44"/>
      <c r="G19" s="44" t="s">
        <v>7</v>
      </c>
      <c r="H19" s="47" t="s">
        <v>83</v>
      </c>
      <c r="I19" s="48"/>
      <c r="J19" s="47" t="s">
        <v>84</v>
      </c>
      <c r="K19" s="48"/>
      <c r="L19" s="44" t="s">
        <v>88</v>
      </c>
      <c r="M19" s="87" t="s">
        <v>86</v>
      </c>
    </row>
    <row r="20" spans="1:13" ht="59.25" customHeight="1" x14ac:dyDescent="0.3">
      <c r="A20" s="58"/>
      <c r="B20" s="44"/>
      <c r="C20" s="25" t="s">
        <v>24</v>
      </c>
      <c r="D20" s="25" t="s">
        <v>25</v>
      </c>
      <c r="E20" s="25" t="s">
        <v>26</v>
      </c>
      <c r="F20" s="25" t="s">
        <v>27</v>
      </c>
      <c r="G20" s="44"/>
      <c r="H20" s="49"/>
      <c r="I20" s="50"/>
      <c r="J20" s="49"/>
      <c r="K20" s="50"/>
      <c r="L20" s="44"/>
      <c r="M20" s="88"/>
    </row>
    <row r="21" spans="1:13" ht="18.75" x14ac:dyDescent="0.3">
      <c r="A21" s="21">
        <v>1</v>
      </c>
      <c r="B21" s="8" t="s">
        <v>4</v>
      </c>
      <c r="C21" s="8" t="s">
        <v>5</v>
      </c>
      <c r="D21" s="8" t="s">
        <v>6</v>
      </c>
      <c r="E21" s="8" t="s">
        <v>22</v>
      </c>
      <c r="F21" s="5">
        <v>6</v>
      </c>
      <c r="G21" s="5">
        <v>7</v>
      </c>
      <c r="H21" s="45">
        <v>8</v>
      </c>
      <c r="I21" s="46"/>
      <c r="J21" s="51" t="s">
        <v>16</v>
      </c>
      <c r="K21" s="52"/>
      <c r="L21" s="8" t="s">
        <v>43</v>
      </c>
      <c r="M21" s="34">
        <v>11</v>
      </c>
    </row>
    <row r="22" spans="1:13" ht="25.5" customHeight="1" x14ac:dyDescent="0.3">
      <c r="A22" s="21">
        <v>1</v>
      </c>
      <c r="B22" s="40" t="s">
        <v>8</v>
      </c>
      <c r="C22" s="40"/>
      <c r="D22" s="40"/>
      <c r="E22" s="40"/>
      <c r="F22" s="40"/>
      <c r="G22" s="40"/>
      <c r="H22" s="41">
        <f>H23+H24+H25</f>
        <v>116045194.99000001</v>
      </c>
      <c r="I22" s="42"/>
      <c r="J22" s="41">
        <f>J23+J24+J25</f>
        <v>400859783.74000001</v>
      </c>
      <c r="K22" s="42"/>
      <c r="L22" s="18">
        <f>L23+L24+L25</f>
        <v>290301207.90999997</v>
      </c>
      <c r="M22" s="33">
        <f>L22/J22*100</f>
        <v>72.41963890752659</v>
      </c>
    </row>
    <row r="23" spans="1:13" ht="18.75" x14ac:dyDescent="0.3">
      <c r="A23" s="21">
        <v>2</v>
      </c>
      <c r="B23" s="10" t="s">
        <v>9</v>
      </c>
      <c r="C23" s="10"/>
      <c r="D23" s="8"/>
      <c r="E23" s="10"/>
      <c r="F23" s="10"/>
      <c r="G23" s="10"/>
      <c r="H23" s="41">
        <f>H27+H49+H66</f>
        <v>64080894.990000002</v>
      </c>
      <c r="I23" s="42"/>
      <c r="J23" s="41">
        <f>J27+J49+J66</f>
        <v>55429219.120000005</v>
      </c>
      <c r="K23" s="42"/>
      <c r="L23" s="36">
        <f>L27+L49+L66</f>
        <v>39189466.719999999</v>
      </c>
      <c r="M23" s="36">
        <f t="shared" ref="M23:M72" si="1">L23/J23*100</f>
        <v>70.701819982630127</v>
      </c>
    </row>
    <row r="24" spans="1:13" ht="18.75" x14ac:dyDescent="0.3">
      <c r="A24" s="21">
        <v>3</v>
      </c>
      <c r="B24" s="10" t="s">
        <v>10</v>
      </c>
      <c r="C24" s="10"/>
      <c r="D24" s="8"/>
      <c r="E24" s="10"/>
      <c r="F24" s="10"/>
      <c r="G24" s="10"/>
      <c r="H24" s="41">
        <f>H28+H50+H67</f>
        <v>51964300</v>
      </c>
      <c r="I24" s="42"/>
      <c r="J24" s="41">
        <f>J28+J50+J67</f>
        <v>186802193.60999998</v>
      </c>
      <c r="K24" s="42"/>
      <c r="L24" s="36">
        <f>L28+L50+L67</f>
        <v>126934391.27</v>
      </c>
      <c r="M24" s="36">
        <f t="shared" si="1"/>
        <v>67.95123163007915</v>
      </c>
    </row>
    <row r="25" spans="1:13" ht="18.75" x14ac:dyDescent="0.3">
      <c r="A25" s="21">
        <v>4</v>
      </c>
      <c r="B25" s="10" t="s">
        <v>11</v>
      </c>
      <c r="C25" s="10"/>
      <c r="D25" s="8"/>
      <c r="E25" s="10"/>
      <c r="F25" s="10"/>
      <c r="G25" s="10"/>
      <c r="H25" s="41">
        <f>H29+H51</f>
        <v>0</v>
      </c>
      <c r="I25" s="42"/>
      <c r="J25" s="41">
        <f>J29+J51</f>
        <v>158628371.00999999</v>
      </c>
      <c r="K25" s="42"/>
      <c r="L25" s="36">
        <f>L29+L51</f>
        <v>124177349.91999999</v>
      </c>
      <c r="M25" s="36">
        <f t="shared" si="1"/>
        <v>78.281929726285725</v>
      </c>
    </row>
    <row r="26" spans="1:13" ht="37.5" x14ac:dyDescent="0.3">
      <c r="A26" s="21">
        <v>5</v>
      </c>
      <c r="B26" s="10" t="s">
        <v>12</v>
      </c>
      <c r="C26" s="8" t="s">
        <v>13</v>
      </c>
      <c r="D26" s="8"/>
      <c r="E26" s="10"/>
      <c r="F26" s="10"/>
      <c r="G26" s="10"/>
      <c r="H26" s="41">
        <f>H27+H28+H29</f>
        <v>22399300</v>
      </c>
      <c r="I26" s="42"/>
      <c r="J26" s="41">
        <f>J27+J28+J29</f>
        <v>294249656.20999998</v>
      </c>
      <c r="K26" s="42"/>
      <c r="L26" s="36">
        <f>L27+L28+L29</f>
        <v>229603053.56999999</v>
      </c>
      <c r="M26" s="36">
        <f t="shared" si="1"/>
        <v>78.030015914831509</v>
      </c>
    </row>
    <row r="27" spans="1:13" ht="18.75" x14ac:dyDescent="0.3">
      <c r="A27" s="21">
        <v>6</v>
      </c>
      <c r="B27" s="10" t="s">
        <v>9</v>
      </c>
      <c r="C27" s="10"/>
      <c r="D27" s="8"/>
      <c r="E27" s="10"/>
      <c r="F27" s="10"/>
      <c r="G27" s="10"/>
      <c r="H27" s="41">
        <f>H30+H45+H33+H34+H35+H36+H41+H42+H46+H37</f>
        <v>22399300</v>
      </c>
      <c r="I27" s="42"/>
      <c r="J27" s="41">
        <f>J30+J45+J33+J34+J35+J36+J41+J42+J46+J37</f>
        <v>23541264.25</v>
      </c>
      <c r="K27" s="42"/>
      <c r="L27" s="36">
        <f>L30+L45+L33+L34+L35+L36+L41+L42+L46+L37</f>
        <v>19705422.449999999</v>
      </c>
      <c r="M27" s="36">
        <f t="shared" si="1"/>
        <v>83.705880197152112</v>
      </c>
    </row>
    <row r="28" spans="1:13" ht="18.75" x14ac:dyDescent="0.3">
      <c r="A28" s="21">
        <v>7</v>
      </c>
      <c r="B28" s="10" t="s">
        <v>10</v>
      </c>
      <c r="C28" s="10"/>
      <c r="D28" s="8"/>
      <c r="E28" s="10"/>
      <c r="F28" s="10"/>
      <c r="G28" s="10"/>
      <c r="H28" s="41">
        <f>H39+H44+H40+H47</f>
        <v>0</v>
      </c>
      <c r="I28" s="42"/>
      <c r="J28" s="41">
        <f>J39+J44+J40+J47</f>
        <v>136408192.91999999</v>
      </c>
      <c r="K28" s="42"/>
      <c r="L28" s="36">
        <f>L39+L44+L40+L47</f>
        <v>106898410.16</v>
      </c>
      <c r="M28" s="36">
        <f t="shared" si="1"/>
        <v>78.3665613272168</v>
      </c>
    </row>
    <row r="29" spans="1:13" ht="18.75" x14ac:dyDescent="0.3">
      <c r="A29" s="21">
        <v>8</v>
      </c>
      <c r="B29" s="35" t="s">
        <v>90</v>
      </c>
      <c r="C29" s="10"/>
      <c r="D29" s="8"/>
      <c r="E29" s="10"/>
      <c r="F29" s="10"/>
      <c r="G29" s="10"/>
      <c r="H29" s="41">
        <f>H38</f>
        <v>0</v>
      </c>
      <c r="I29" s="89"/>
      <c r="J29" s="41">
        <f>J38</f>
        <v>134300199.03999999</v>
      </c>
      <c r="K29" s="89"/>
      <c r="L29" s="36">
        <f>L38</f>
        <v>102999220.95999999</v>
      </c>
      <c r="M29" s="36">
        <f t="shared" si="1"/>
        <v>76.693274988611662</v>
      </c>
    </row>
    <row r="30" spans="1:13" ht="102" customHeight="1" x14ac:dyDescent="0.3">
      <c r="A30" s="21">
        <v>9</v>
      </c>
      <c r="B30" s="10" t="s">
        <v>28</v>
      </c>
      <c r="C30" s="10"/>
      <c r="D30" s="8"/>
      <c r="E30" s="8" t="s">
        <v>29</v>
      </c>
      <c r="F30" s="10"/>
      <c r="G30" s="10"/>
      <c r="H30" s="41">
        <f>H31</f>
        <v>12052000</v>
      </c>
      <c r="I30" s="42"/>
      <c r="J30" s="41">
        <f>J31</f>
        <v>10192489.810000001</v>
      </c>
      <c r="K30" s="42"/>
      <c r="L30" s="18">
        <f>L31</f>
        <v>10192489.76</v>
      </c>
      <c r="M30" s="36">
        <f t="shared" si="1"/>
        <v>99.999999509442716</v>
      </c>
    </row>
    <row r="31" spans="1:13" ht="37.5" x14ac:dyDescent="0.3">
      <c r="A31" s="21">
        <v>10</v>
      </c>
      <c r="B31" s="10" t="s">
        <v>35</v>
      </c>
      <c r="C31" s="8" t="s">
        <v>13</v>
      </c>
      <c r="D31" s="8" t="s">
        <v>30</v>
      </c>
      <c r="E31" s="8" t="s">
        <v>31</v>
      </c>
      <c r="F31" s="8" t="s">
        <v>19</v>
      </c>
      <c r="G31" s="8" t="s">
        <v>36</v>
      </c>
      <c r="H31" s="41">
        <v>12052000</v>
      </c>
      <c r="I31" s="42"/>
      <c r="J31" s="41">
        <v>10192489.810000001</v>
      </c>
      <c r="K31" s="42"/>
      <c r="L31" s="18">
        <v>10192489.76</v>
      </c>
      <c r="M31" s="36">
        <f t="shared" si="1"/>
        <v>99.999999509442716</v>
      </c>
    </row>
    <row r="32" spans="1:13" ht="66" customHeight="1" x14ac:dyDescent="0.3">
      <c r="A32" s="21">
        <v>11</v>
      </c>
      <c r="B32" s="3" t="s">
        <v>32</v>
      </c>
      <c r="C32" s="8"/>
      <c r="D32" s="8"/>
      <c r="E32" s="9" t="s">
        <v>34</v>
      </c>
      <c r="F32" s="8"/>
      <c r="G32" s="23"/>
      <c r="H32" s="41">
        <f>H33+H34+H35+H36+H38+H39+H41+H40+H42+H37</f>
        <v>10347300</v>
      </c>
      <c r="I32" s="42"/>
      <c r="J32" s="41">
        <f>J33+J34+J35+J36+J38+J39+J41+J40+J42+J37</f>
        <v>235421615.16000003</v>
      </c>
      <c r="K32" s="42"/>
      <c r="L32" s="36">
        <f>L33+L34+L35+L36+L38+L39+L41+L40+L42+L37</f>
        <v>177960504.18000001</v>
      </c>
      <c r="M32" s="36">
        <f t="shared" si="1"/>
        <v>75.592253523132271</v>
      </c>
    </row>
    <row r="33" spans="1:13" s="12" customFormat="1" ht="71.45" customHeight="1" x14ac:dyDescent="0.3">
      <c r="A33" s="21">
        <v>12</v>
      </c>
      <c r="B33" s="3" t="s">
        <v>40</v>
      </c>
      <c r="C33" s="8" t="s">
        <v>13</v>
      </c>
      <c r="D33" s="8" t="s">
        <v>33</v>
      </c>
      <c r="E33" s="9" t="s">
        <v>44</v>
      </c>
      <c r="F33" s="8" t="s">
        <v>19</v>
      </c>
      <c r="G33" s="23">
        <v>2020</v>
      </c>
      <c r="H33" s="41">
        <v>112864.2</v>
      </c>
      <c r="I33" s="42"/>
      <c r="J33" s="41">
        <v>120000</v>
      </c>
      <c r="K33" s="42"/>
      <c r="L33" s="6">
        <v>120000</v>
      </c>
      <c r="M33" s="36">
        <f t="shared" si="1"/>
        <v>100</v>
      </c>
    </row>
    <row r="34" spans="1:13" s="12" customFormat="1" ht="75" x14ac:dyDescent="0.3">
      <c r="A34" s="21">
        <v>13</v>
      </c>
      <c r="B34" s="3" t="s">
        <v>77</v>
      </c>
      <c r="C34" s="8" t="s">
        <v>13</v>
      </c>
      <c r="D34" s="8" t="s">
        <v>33</v>
      </c>
      <c r="E34" s="9" t="s">
        <v>44</v>
      </c>
      <c r="F34" s="8" t="s">
        <v>19</v>
      </c>
      <c r="G34" s="23">
        <v>2020</v>
      </c>
      <c r="H34" s="41">
        <v>438848.7</v>
      </c>
      <c r="I34" s="42"/>
      <c r="J34" s="41">
        <v>251003.26</v>
      </c>
      <c r="K34" s="42"/>
      <c r="L34" s="6">
        <v>251003.26</v>
      </c>
      <c r="M34" s="36">
        <f t="shared" si="1"/>
        <v>100</v>
      </c>
    </row>
    <row r="35" spans="1:13" ht="82.5" customHeight="1" x14ac:dyDescent="0.3">
      <c r="A35" s="21">
        <v>14</v>
      </c>
      <c r="B35" s="3" t="s">
        <v>55</v>
      </c>
      <c r="C35" s="8" t="s">
        <v>13</v>
      </c>
      <c r="D35" s="8" t="s">
        <v>33</v>
      </c>
      <c r="E35" s="9" t="s">
        <v>44</v>
      </c>
      <c r="F35" s="8" t="s">
        <v>19</v>
      </c>
      <c r="G35" s="23">
        <v>2020</v>
      </c>
      <c r="H35" s="41">
        <v>7634000</v>
      </c>
      <c r="I35" s="42"/>
      <c r="J35" s="41">
        <v>6940000</v>
      </c>
      <c r="K35" s="42"/>
      <c r="L35" s="6">
        <v>3140000</v>
      </c>
      <c r="M35" s="36">
        <f t="shared" si="1"/>
        <v>45.244956772334291</v>
      </c>
    </row>
    <row r="36" spans="1:13" ht="108.75" customHeight="1" x14ac:dyDescent="0.3">
      <c r="A36" s="21">
        <v>15</v>
      </c>
      <c r="B36" s="3" t="s">
        <v>82</v>
      </c>
      <c r="C36" s="8" t="s">
        <v>13</v>
      </c>
      <c r="D36" s="8" t="s">
        <v>33</v>
      </c>
      <c r="E36" s="9" t="s">
        <v>44</v>
      </c>
      <c r="F36" s="8" t="s">
        <v>19</v>
      </c>
      <c r="G36" s="23" t="s">
        <v>54</v>
      </c>
      <c r="H36" s="41">
        <v>2161587.1</v>
      </c>
      <c r="I36" s="42"/>
      <c r="J36" s="41">
        <v>3014564.45</v>
      </c>
      <c r="K36" s="42"/>
      <c r="L36" s="6">
        <v>2985667.8</v>
      </c>
      <c r="M36" s="36">
        <f t="shared" si="1"/>
        <v>99.041432005210567</v>
      </c>
    </row>
    <row r="37" spans="1:13" ht="85.9" customHeight="1" x14ac:dyDescent="0.3">
      <c r="A37" s="30">
        <v>16</v>
      </c>
      <c r="B37" s="3" t="s">
        <v>81</v>
      </c>
      <c r="C37" s="31" t="s">
        <v>13</v>
      </c>
      <c r="D37" s="31" t="s">
        <v>33</v>
      </c>
      <c r="E37" s="9" t="s">
        <v>44</v>
      </c>
      <c r="F37" s="31" t="s">
        <v>19</v>
      </c>
      <c r="G37" s="32">
        <v>2020</v>
      </c>
      <c r="H37" s="41">
        <v>0</v>
      </c>
      <c r="I37" s="42"/>
      <c r="J37" s="41">
        <v>2098997.36</v>
      </c>
      <c r="K37" s="42"/>
      <c r="L37" s="6">
        <v>2098997.36</v>
      </c>
      <c r="M37" s="36">
        <f t="shared" si="1"/>
        <v>100</v>
      </c>
    </row>
    <row r="38" spans="1:13" ht="41.25" customHeight="1" x14ac:dyDescent="0.3">
      <c r="A38" s="66">
        <v>17</v>
      </c>
      <c r="B38" s="68" t="s">
        <v>69</v>
      </c>
      <c r="C38" s="8" t="s">
        <v>13</v>
      </c>
      <c r="D38" s="8" t="s">
        <v>33</v>
      </c>
      <c r="E38" s="9" t="s">
        <v>56</v>
      </c>
      <c r="F38" s="8" t="s">
        <v>19</v>
      </c>
      <c r="G38" s="23" t="s">
        <v>78</v>
      </c>
      <c r="H38" s="41">
        <v>0</v>
      </c>
      <c r="I38" s="42"/>
      <c r="J38" s="41">
        <v>134300199.03999999</v>
      </c>
      <c r="K38" s="42"/>
      <c r="L38" s="6">
        <v>102999220.95999999</v>
      </c>
      <c r="M38" s="36">
        <f t="shared" si="1"/>
        <v>76.693274988611662</v>
      </c>
    </row>
    <row r="39" spans="1:13" ht="61.5" customHeight="1" x14ac:dyDescent="0.3">
      <c r="A39" s="67"/>
      <c r="B39" s="69"/>
      <c r="C39" s="8" t="s">
        <v>13</v>
      </c>
      <c r="D39" s="8" t="s">
        <v>33</v>
      </c>
      <c r="E39" s="9" t="s">
        <v>57</v>
      </c>
      <c r="F39" s="8" t="s">
        <v>19</v>
      </c>
      <c r="G39" s="23" t="s">
        <v>78</v>
      </c>
      <c r="H39" s="41">
        <v>0</v>
      </c>
      <c r="I39" s="42"/>
      <c r="J39" s="41">
        <v>59595406.049999997</v>
      </c>
      <c r="K39" s="42"/>
      <c r="L39" s="6">
        <v>38147331.369999997</v>
      </c>
      <c r="M39" s="36">
        <f t="shared" si="1"/>
        <v>64.01052345879603</v>
      </c>
    </row>
    <row r="40" spans="1:13" ht="24.75" customHeight="1" x14ac:dyDescent="0.3">
      <c r="A40" s="66">
        <v>18</v>
      </c>
      <c r="B40" s="68" t="s">
        <v>60</v>
      </c>
      <c r="C40" s="70" t="s">
        <v>13</v>
      </c>
      <c r="D40" s="70" t="s">
        <v>59</v>
      </c>
      <c r="E40" s="9" t="s">
        <v>70</v>
      </c>
      <c r="F40" s="70" t="s">
        <v>19</v>
      </c>
      <c r="G40" s="66">
        <v>2020</v>
      </c>
      <c r="H40" s="41">
        <v>0</v>
      </c>
      <c r="I40" s="42"/>
      <c r="J40" s="41">
        <v>28708800</v>
      </c>
      <c r="K40" s="42"/>
      <c r="L40" s="6">
        <v>27832583.530000001</v>
      </c>
      <c r="M40" s="36">
        <f t="shared" si="1"/>
        <v>96.947916771164245</v>
      </c>
    </row>
    <row r="41" spans="1:13" ht="64.900000000000006" customHeight="1" x14ac:dyDescent="0.3">
      <c r="A41" s="74"/>
      <c r="B41" s="75"/>
      <c r="C41" s="80"/>
      <c r="D41" s="80"/>
      <c r="E41" s="9" t="s">
        <v>58</v>
      </c>
      <c r="F41" s="71"/>
      <c r="G41" s="67"/>
      <c r="H41" s="41">
        <v>0</v>
      </c>
      <c r="I41" s="42"/>
      <c r="J41" s="41">
        <v>287088</v>
      </c>
      <c r="K41" s="42"/>
      <c r="L41" s="6">
        <v>287088</v>
      </c>
      <c r="M41" s="36">
        <f t="shared" si="1"/>
        <v>100</v>
      </c>
    </row>
    <row r="42" spans="1:13" ht="18.75" x14ac:dyDescent="0.3">
      <c r="A42" s="67"/>
      <c r="B42" s="69"/>
      <c r="C42" s="71"/>
      <c r="D42" s="71"/>
      <c r="E42" s="9" t="s">
        <v>72</v>
      </c>
      <c r="F42" s="20"/>
      <c r="G42" s="21"/>
      <c r="H42" s="41">
        <v>0</v>
      </c>
      <c r="I42" s="42"/>
      <c r="J42" s="41">
        <v>105557</v>
      </c>
      <c r="K42" s="42"/>
      <c r="L42" s="6">
        <v>98611.9</v>
      </c>
      <c r="M42" s="36">
        <f t="shared" si="1"/>
        <v>93.420521613914758</v>
      </c>
    </row>
    <row r="43" spans="1:13" ht="37.5" x14ac:dyDescent="0.3">
      <c r="A43" s="21">
        <v>19</v>
      </c>
      <c r="B43" s="10" t="s">
        <v>17</v>
      </c>
      <c r="C43" s="26"/>
      <c r="D43" s="27"/>
      <c r="E43" s="8" t="s">
        <v>20</v>
      </c>
      <c r="F43" s="8"/>
      <c r="G43" s="23"/>
      <c r="H43" s="41">
        <f>H45+H44+H46+H47</f>
        <v>0</v>
      </c>
      <c r="I43" s="42"/>
      <c r="J43" s="41">
        <f>J45+J44+J46+J47</f>
        <v>48635551.239999995</v>
      </c>
      <c r="K43" s="42"/>
      <c r="L43" s="36">
        <f>L45+L44+L46+L47</f>
        <v>41450059.630000003</v>
      </c>
      <c r="M43" s="36">
        <f t="shared" si="1"/>
        <v>85.225845237073543</v>
      </c>
    </row>
    <row r="44" spans="1:13" ht="18.75" x14ac:dyDescent="0.3">
      <c r="A44" s="66">
        <v>20</v>
      </c>
      <c r="B44" s="68" t="s">
        <v>53</v>
      </c>
      <c r="C44" s="70" t="s">
        <v>13</v>
      </c>
      <c r="D44" s="70" t="s">
        <v>66</v>
      </c>
      <c r="E44" s="9" t="s">
        <v>67</v>
      </c>
      <c r="F44" s="70" t="s">
        <v>19</v>
      </c>
      <c r="G44" s="66">
        <v>2020</v>
      </c>
      <c r="H44" s="41">
        <v>0</v>
      </c>
      <c r="I44" s="42"/>
      <c r="J44" s="41">
        <v>37081253.119999997</v>
      </c>
      <c r="K44" s="42"/>
      <c r="L44" s="6">
        <v>31571649.690000001</v>
      </c>
      <c r="M44" s="36">
        <f t="shared" si="1"/>
        <v>85.141808956212543</v>
      </c>
    </row>
    <row r="45" spans="1:13" ht="18.75" x14ac:dyDescent="0.3">
      <c r="A45" s="74"/>
      <c r="B45" s="75"/>
      <c r="C45" s="80"/>
      <c r="D45" s="80"/>
      <c r="E45" s="9" t="s">
        <v>68</v>
      </c>
      <c r="F45" s="80"/>
      <c r="G45" s="74"/>
      <c r="H45" s="41">
        <v>0</v>
      </c>
      <c r="I45" s="42"/>
      <c r="J45" s="41">
        <v>451147</v>
      </c>
      <c r="K45" s="42"/>
      <c r="L45" s="6">
        <v>451147</v>
      </c>
      <c r="M45" s="36">
        <f t="shared" si="1"/>
        <v>100</v>
      </c>
    </row>
    <row r="46" spans="1:13" ht="18.75" x14ac:dyDescent="0.3">
      <c r="A46" s="67"/>
      <c r="B46" s="69"/>
      <c r="C46" s="71"/>
      <c r="D46" s="71"/>
      <c r="E46" s="9" t="s">
        <v>73</v>
      </c>
      <c r="F46" s="71"/>
      <c r="G46" s="67"/>
      <c r="H46" s="41">
        <v>0</v>
      </c>
      <c r="I46" s="42"/>
      <c r="J46" s="41">
        <v>80417.37</v>
      </c>
      <c r="K46" s="42"/>
      <c r="L46" s="6">
        <v>80417.37</v>
      </c>
      <c r="M46" s="36">
        <f t="shared" si="1"/>
        <v>100</v>
      </c>
    </row>
    <row r="47" spans="1:13" ht="108" customHeight="1" x14ac:dyDescent="0.3">
      <c r="A47" s="21">
        <v>21</v>
      </c>
      <c r="B47" s="22" t="s">
        <v>80</v>
      </c>
      <c r="C47" s="20" t="s">
        <v>13</v>
      </c>
      <c r="D47" s="20" t="s">
        <v>18</v>
      </c>
      <c r="E47" s="9" t="s">
        <v>61</v>
      </c>
      <c r="F47" s="20" t="s">
        <v>19</v>
      </c>
      <c r="G47" s="21">
        <v>2020</v>
      </c>
      <c r="H47" s="41">
        <v>0</v>
      </c>
      <c r="I47" s="42"/>
      <c r="J47" s="41">
        <v>11022733.75</v>
      </c>
      <c r="K47" s="42"/>
      <c r="L47" s="6">
        <v>9346845.5700000003</v>
      </c>
      <c r="M47" s="36">
        <f t="shared" si="1"/>
        <v>84.796074930141543</v>
      </c>
    </row>
    <row r="48" spans="1:13" ht="18.75" x14ac:dyDescent="0.3">
      <c r="A48" s="21">
        <v>22</v>
      </c>
      <c r="B48" s="3" t="s">
        <v>14</v>
      </c>
      <c r="C48" s="4">
        <v>730</v>
      </c>
      <c r="D48" s="7"/>
      <c r="E48" s="18"/>
      <c r="F48" s="5"/>
      <c r="G48" s="5"/>
      <c r="H48" s="41">
        <f>H49+H50+H51</f>
        <v>79607941.280000001</v>
      </c>
      <c r="I48" s="42"/>
      <c r="J48" s="41">
        <f>J49+J50+J51</f>
        <v>101679302.53</v>
      </c>
      <c r="K48" s="42"/>
      <c r="L48" s="18">
        <f t="shared" ref="L48" si="2">L49+L50+L51</f>
        <v>55767329.339999996</v>
      </c>
      <c r="M48" s="36">
        <f t="shared" si="1"/>
        <v>54.846294134980035</v>
      </c>
    </row>
    <row r="49" spans="1:13" ht="18.75" x14ac:dyDescent="0.3">
      <c r="A49" s="21">
        <v>23</v>
      </c>
      <c r="B49" s="10" t="s">
        <v>9</v>
      </c>
      <c r="C49" s="7"/>
      <c r="D49" s="7"/>
      <c r="E49" s="18"/>
      <c r="F49" s="5"/>
      <c r="G49" s="5"/>
      <c r="H49" s="41">
        <f>H59+H55+H52</f>
        <v>27643641.280000001</v>
      </c>
      <c r="I49" s="42"/>
      <c r="J49" s="41">
        <f>J59+J55+J52</f>
        <v>26957129.870000001</v>
      </c>
      <c r="K49" s="42"/>
      <c r="L49" s="36">
        <f>L59+L55+L52</f>
        <v>14553219.27</v>
      </c>
      <c r="M49" s="36">
        <f t="shared" si="1"/>
        <v>53.986530985243938</v>
      </c>
    </row>
    <row r="50" spans="1:13" ht="18.75" x14ac:dyDescent="0.3">
      <c r="A50" s="21">
        <v>24</v>
      </c>
      <c r="B50" s="10" t="s">
        <v>10</v>
      </c>
      <c r="C50" s="7"/>
      <c r="D50" s="7"/>
      <c r="E50" s="18"/>
      <c r="F50" s="5"/>
      <c r="G50" s="5"/>
      <c r="H50" s="41">
        <f>H63+H61+H64</f>
        <v>51964300</v>
      </c>
      <c r="I50" s="42"/>
      <c r="J50" s="41">
        <f>J63+J61+5047703.58</f>
        <v>50394000.689999998</v>
      </c>
      <c r="K50" s="42"/>
      <c r="L50" s="36">
        <f>L63+L61+5047703.58</f>
        <v>20035981.109999999</v>
      </c>
      <c r="M50" s="36">
        <f t="shared" si="1"/>
        <v>39.758663403709214</v>
      </c>
    </row>
    <row r="51" spans="1:13" ht="18.75" x14ac:dyDescent="0.3">
      <c r="A51" s="21">
        <v>25</v>
      </c>
      <c r="B51" s="10" t="s">
        <v>11</v>
      </c>
      <c r="C51" s="7"/>
      <c r="D51" s="7"/>
      <c r="E51" s="18"/>
      <c r="F51" s="5"/>
      <c r="G51" s="5"/>
      <c r="H51" s="41">
        <f>H60</f>
        <v>0</v>
      </c>
      <c r="I51" s="42"/>
      <c r="J51" s="41">
        <f>J60+15143110.73</f>
        <v>24328171.969999999</v>
      </c>
      <c r="K51" s="42"/>
      <c r="L51" s="36">
        <f>L60+15143110.73</f>
        <v>21178128.960000001</v>
      </c>
      <c r="M51" s="36">
        <f t="shared" si="1"/>
        <v>87.051871328908575</v>
      </c>
    </row>
    <row r="52" spans="1:13" ht="106.15" customHeight="1" x14ac:dyDescent="0.3">
      <c r="A52" s="21">
        <v>26</v>
      </c>
      <c r="B52" s="10" t="s">
        <v>28</v>
      </c>
      <c r="C52" s="7"/>
      <c r="D52" s="7"/>
      <c r="E52" s="18" t="s">
        <v>29</v>
      </c>
      <c r="F52" s="5"/>
      <c r="G52" s="5"/>
      <c r="H52" s="41">
        <f>H53+H54</f>
        <v>0</v>
      </c>
      <c r="I52" s="42"/>
      <c r="J52" s="41">
        <f>J53+J54</f>
        <v>1403635.21</v>
      </c>
      <c r="K52" s="42"/>
      <c r="L52" s="36">
        <f>L53+L54</f>
        <v>1403635.21</v>
      </c>
      <c r="M52" s="36">
        <f t="shared" si="1"/>
        <v>100</v>
      </c>
    </row>
    <row r="53" spans="1:13" ht="93.75" x14ac:dyDescent="0.3">
      <c r="A53" s="21">
        <v>27</v>
      </c>
      <c r="B53" s="10" t="s">
        <v>64</v>
      </c>
      <c r="C53" s="19">
        <v>730</v>
      </c>
      <c r="D53" s="19" t="s">
        <v>30</v>
      </c>
      <c r="E53" s="19" t="s">
        <v>62</v>
      </c>
      <c r="F53" s="13">
        <v>410</v>
      </c>
      <c r="G53" s="13" t="s">
        <v>63</v>
      </c>
      <c r="H53" s="41">
        <v>0</v>
      </c>
      <c r="I53" s="42"/>
      <c r="J53" s="41">
        <v>1100000</v>
      </c>
      <c r="K53" s="42"/>
      <c r="L53" s="36">
        <v>1100000</v>
      </c>
      <c r="M53" s="36">
        <f t="shared" si="1"/>
        <v>100</v>
      </c>
    </row>
    <row r="54" spans="1:13" ht="56.25" x14ac:dyDescent="0.3">
      <c r="A54" s="21">
        <v>28</v>
      </c>
      <c r="B54" s="10" t="s">
        <v>74</v>
      </c>
      <c r="C54" s="19">
        <v>730</v>
      </c>
      <c r="D54" s="19" t="s">
        <v>30</v>
      </c>
      <c r="E54" s="19" t="s">
        <v>62</v>
      </c>
      <c r="F54" s="13">
        <v>410</v>
      </c>
      <c r="G54" s="13" t="s">
        <v>63</v>
      </c>
      <c r="H54" s="41">
        <v>0</v>
      </c>
      <c r="I54" s="42"/>
      <c r="J54" s="41">
        <v>303635.21000000002</v>
      </c>
      <c r="K54" s="42"/>
      <c r="L54" s="36">
        <v>303635.21000000002</v>
      </c>
      <c r="M54" s="36">
        <f t="shared" si="1"/>
        <v>100</v>
      </c>
    </row>
    <row r="55" spans="1:13" ht="68.45" customHeight="1" x14ac:dyDescent="0.3">
      <c r="A55" s="21">
        <v>29</v>
      </c>
      <c r="B55" s="10" t="s">
        <v>48</v>
      </c>
      <c r="C55" s="4"/>
      <c r="D55" s="8"/>
      <c r="E55" s="9" t="s">
        <v>49</v>
      </c>
      <c r="F55" s="5"/>
      <c r="G55" s="5"/>
      <c r="H55" s="41">
        <f>H56+H57</f>
        <v>25550494.66</v>
      </c>
      <c r="I55" s="42"/>
      <c r="J55" s="41">
        <f>J56+J57</f>
        <v>25553494.66</v>
      </c>
      <c r="K55" s="42"/>
      <c r="L55" s="36">
        <f>L56+L57</f>
        <v>13149584.060000001</v>
      </c>
      <c r="M55" s="36">
        <f t="shared" si="1"/>
        <v>51.459043997546125</v>
      </c>
    </row>
    <row r="56" spans="1:13" ht="172.9" customHeight="1" x14ac:dyDescent="0.3">
      <c r="A56" s="66">
        <v>30</v>
      </c>
      <c r="B56" s="85" t="s">
        <v>52</v>
      </c>
      <c r="C56" s="4">
        <v>730</v>
      </c>
      <c r="D56" s="8" t="s">
        <v>50</v>
      </c>
      <c r="E56" s="8" t="s">
        <v>51</v>
      </c>
      <c r="F56" s="81">
        <v>410</v>
      </c>
      <c r="G56" s="81">
        <v>2020</v>
      </c>
      <c r="H56" s="41">
        <v>25550494.66</v>
      </c>
      <c r="I56" s="42"/>
      <c r="J56" s="41">
        <v>25550494.66</v>
      </c>
      <c r="K56" s="42"/>
      <c r="L56" s="18">
        <v>13149584.060000001</v>
      </c>
      <c r="M56" s="36">
        <f t="shared" si="1"/>
        <v>51.465086038377308</v>
      </c>
    </row>
    <row r="57" spans="1:13" ht="221.25" customHeight="1" x14ac:dyDescent="0.3">
      <c r="A57" s="67"/>
      <c r="B57" s="86"/>
      <c r="C57" s="4">
        <v>730</v>
      </c>
      <c r="D57" s="8" t="s">
        <v>50</v>
      </c>
      <c r="E57" s="8" t="s">
        <v>79</v>
      </c>
      <c r="F57" s="83"/>
      <c r="G57" s="83"/>
      <c r="H57" s="41">
        <v>0</v>
      </c>
      <c r="I57" s="42"/>
      <c r="J57" s="41">
        <v>3000</v>
      </c>
      <c r="K57" s="42"/>
      <c r="L57" s="18">
        <v>0</v>
      </c>
      <c r="M57" s="36">
        <f t="shared" si="1"/>
        <v>0</v>
      </c>
    </row>
    <row r="58" spans="1:13" ht="56.25" x14ac:dyDescent="0.3">
      <c r="A58" s="21">
        <v>31</v>
      </c>
      <c r="B58" s="3" t="s">
        <v>32</v>
      </c>
      <c r="C58" s="8"/>
      <c r="D58" s="8"/>
      <c r="E58" s="9" t="s">
        <v>34</v>
      </c>
      <c r="F58" s="4"/>
      <c r="G58" s="23"/>
      <c r="H58" s="41">
        <f>H59+H60+H61</f>
        <v>2093146.62</v>
      </c>
      <c r="I58" s="42"/>
      <c r="J58" s="41">
        <f>J59+J60+J61</f>
        <v>13589791.940000001</v>
      </c>
      <c r="K58" s="42"/>
      <c r="L58" s="36">
        <f>L59+L60+L61</f>
        <v>7919534.6400000006</v>
      </c>
      <c r="M58" s="36">
        <f t="shared" si="1"/>
        <v>58.275613600012186</v>
      </c>
    </row>
    <row r="59" spans="1:13" ht="43.5" customHeight="1" x14ac:dyDescent="0.3">
      <c r="A59" s="66">
        <v>32</v>
      </c>
      <c r="B59" s="68" t="s">
        <v>39</v>
      </c>
      <c r="C59" s="72">
        <v>730</v>
      </c>
      <c r="D59" s="70" t="s">
        <v>33</v>
      </c>
      <c r="E59" s="9" t="s">
        <v>37</v>
      </c>
      <c r="F59" s="81">
        <v>410</v>
      </c>
      <c r="G59" s="66" t="s">
        <v>38</v>
      </c>
      <c r="H59" s="41">
        <v>2093146.62</v>
      </c>
      <c r="I59" s="42"/>
      <c r="J59" s="41">
        <v>0</v>
      </c>
      <c r="K59" s="42"/>
      <c r="L59" s="18">
        <v>0</v>
      </c>
      <c r="M59" s="36">
        <v>0</v>
      </c>
    </row>
    <row r="60" spans="1:13" ht="33" customHeight="1" x14ac:dyDescent="0.3">
      <c r="A60" s="74"/>
      <c r="B60" s="75"/>
      <c r="C60" s="84"/>
      <c r="D60" s="80"/>
      <c r="E60" s="9" t="s">
        <v>56</v>
      </c>
      <c r="F60" s="82"/>
      <c r="G60" s="74"/>
      <c r="H60" s="41">
        <v>0</v>
      </c>
      <c r="I60" s="42"/>
      <c r="J60" s="41">
        <v>9185061.2400000002</v>
      </c>
      <c r="K60" s="42"/>
      <c r="L60" s="18">
        <v>6035018.2300000004</v>
      </c>
      <c r="M60" s="36">
        <f t="shared" si="1"/>
        <v>65.70471412556418</v>
      </c>
    </row>
    <row r="61" spans="1:13" ht="34.5" customHeight="1" x14ac:dyDescent="0.3">
      <c r="A61" s="67"/>
      <c r="B61" s="69"/>
      <c r="C61" s="73"/>
      <c r="D61" s="71"/>
      <c r="E61" s="9" t="s">
        <v>57</v>
      </c>
      <c r="F61" s="83"/>
      <c r="G61" s="67"/>
      <c r="H61" s="41">
        <v>0</v>
      </c>
      <c r="I61" s="42"/>
      <c r="J61" s="41">
        <v>4404730.7</v>
      </c>
      <c r="K61" s="42"/>
      <c r="L61" s="18">
        <v>1884516.41</v>
      </c>
      <c r="M61" s="36">
        <f t="shared" si="1"/>
        <v>42.783918889751874</v>
      </c>
    </row>
    <row r="62" spans="1:13" ht="37.5" x14ac:dyDescent="0.3">
      <c r="A62" s="21">
        <v>33</v>
      </c>
      <c r="B62" s="10" t="s">
        <v>17</v>
      </c>
      <c r="C62" s="8"/>
      <c r="D62" s="8"/>
      <c r="E62" s="8" t="s">
        <v>20</v>
      </c>
      <c r="F62" s="4"/>
      <c r="G62" s="23"/>
      <c r="H62" s="43">
        <f>H63+H64</f>
        <v>51964300</v>
      </c>
      <c r="I62" s="43"/>
      <c r="J62" s="43">
        <f>J63+J64</f>
        <v>61132380.719999999</v>
      </c>
      <c r="K62" s="43"/>
      <c r="L62" s="18">
        <f>L63+L64</f>
        <v>33294575.43</v>
      </c>
      <c r="M62" s="36">
        <f t="shared" si="1"/>
        <v>54.463076748959963</v>
      </c>
    </row>
    <row r="63" spans="1:13" ht="64.5" customHeight="1" x14ac:dyDescent="0.3">
      <c r="A63" s="66">
        <v>34</v>
      </c>
      <c r="B63" s="68" t="s">
        <v>41</v>
      </c>
      <c r="C63" s="70" t="s">
        <v>15</v>
      </c>
      <c r="D63" s="70" t="s">
        <v>18</v>
      </c>
      <c r="E63" s="8" t="s">
        <v>61</v>
      </c>
      <c r="F63" s="72">
        <v>410</v>
      </c>
      <c r="G63" s="66" t="s">
        <v>38</v>
      </c>
      <c r="H63" s="43">
        <v>0</v>
      </c>
      <c r="I63" s="43"/>
      <c r="J63" s="43">
        <v>40941566.409999996</v>
      </c>
      <c r="K63" s="43"/>
      <c r="L63" s="18">
        <v>13103761.119999999</v>
      </c>
      <c r="M63" s="36">
        <f t="shared" si="1"/>
        <v>32.006008243005084</v>
      </c>
    </row>
    <row r="64" spans="1:13" ht="44.25" customHeight="1" x14ac:dyDescent="0.3">
      <c r="A64" s="67"/>
      <c r="B64" s="69"/>
      <c r="C64" s="71"/>
      <c r="D64" s="71"/>
      <c r="E64" s="8" t="s">
        <v>71</v>
      </c>
      <c r="F64" s="73"/>
      <c r="G64" s="67"/>
      <c r="H64" s="41">
        <v>51964300</v>
      </c>
      <c r="I64" s="42"/>
      <c r="J64" s="41">
        <v>20190814.309999999</v>
      </c>
      <c r="K64" s="42"/>
      <c r="L64" s="18">
        <f>15143110.73+5047703.58</f>
        <v>20190814.310000002</v>
      </c>
      <c r="M64" s="36">
        <f t="shared" si="1"/>
        <v>100.00000000000003</v>
      </c>
    </row>
    <row r="65" spans="1:13" ht="47.45" customHeight="1" x14ac:dyDescent="0.3">
      <c r="A65" s="5">
        <v>35</v>
      </c>
      <c r="B65" s="11" t="s">
        <v>45</v>
      </c>
      <c r="C65" s="5">
        <v>733</v>
      </c>
      <c r="D65" s="28"/>
      <c r="E65" s="26"/>
      <c r="F65" s="26"/>
      <c r="G65" s="26"/>
      <c r="H65" s="76">
        <f>H66+H67+H68</f>
        <v>14037953.710000001</v>
      </c>
      <c r="I65" s="77"/>
      <c r="J65" s="76">
        <f>J66+J67+J68</f>
        <v>4930825</v>
      </c>
      <c r="K65" s="77"/>
      <c r="L65" s="6">
        <f>L66+L67+L68</f>
        <v>4930825</v>
      </c>
      <c r="M65" s="36">
        <f t="shared" si="1"/>
        <v>100</v>
      </c>
    </row>
    <row r="66" spans="1:13" ht="24" customHeight="1" x14ac:dyDescent="0.3">
      <c r="A66" s="5">
        <v>36</v>
      </c>
      <c r="B66" s="10" t="s">
        <v>9</v>
      </c>
      <c r="C66" s="26"/>
      <c r="D66" s="28"/>
      <c r="E66" s="26"/>
      <c r="F66" s="26"/>
      <c r="G66" s="26"/>
      <c r="H66" s="78">
        <f>H70+H72+H71</f>
        <v>14037953.710000001</v>
      </c>
      <c r="I66" s="79"/>
      <c r="J66" s="78">
        <f>J70+J72</f>
        <v>4930825</v>
      </c>
      <c r="K66" s="79"/>
      <c r="L66" s="38">
        <f>L70+L72</f>
        <v>4930825</v>
      </c>
      <c r="M66" s="36">
        <f t="shared" si="1"/>
        <v>100</v>
      </c>
    </row>
    <row r="67" spans="1:13" ht="24" customHeight="1" x14ac:dyDescent="0.3">
      <c r="A67" s="5">
        <v>37</v>
      </c>
      <c r="B67" s="10" t="s">
        <v>10</v>
      </c>
      <c r="C67" s="26"/>
      <c r="D67" s="28"/>
      <c r="E67" s="26"/>
      <c r="F67" s="26"/>
      <c r="G67" s="26"/>
      <c r="H67" s="78">
        <v>0</v>
      </c>
      <c r="I67" s="79"/>
      <c r="J67" s="78">
        <v>0</v>
      </c>
      <c r="K67" s="79"/>
      <c r="L67" s="36">
        <v>0</v>
      </c>
      <c r="M67" s="36">
        <v>0</v>
      </c>
    </row>
    <row r="68" spans="1:13" ht="24" customHeight="1" x14ac:dyDescent="0.3">
      <c r="A68" s="5">
        <v>38</v>
      </c>
      <c r="B68" s="10" t="s">
        <v>11</v>
      </c>
      <c r="C68" s="26"/>
      <c r="D68" s="28"/>
      <c r="E68" s="26"/>
      <c r="F68" s="26"/>
      <c r="G68" s="26"/>
      <c r="H68" s="64">
        <v>0</v>
      </c>
      <c r="I68" s="65"/>
      <c r="J68" s="64">
        <v>0</v>
      </c>
      <c r="K68" s="65"/>
      <c r="L68" s="36">
        <v>0</v>
      </c>
      <c r="M68" s="36">
        <v>0</v>
      </c>
    </row>
    <row r="69" spans="1:13" ht="42" customHeight="1" x14ac:dyDescent="0.3">
      <c r="A69" s="5">
        <v>39</v>
      </c>
      <c r="B69" s="10" t="s">
        <v>17</v>
      </c>
      <c r="C69" s="26"/>
      <c r="D69" s="27"/>
      <c r="E69" s="8" t="s">
        <v>20</v>
      </c>
      <c r="F69" s="26"/>
      <c r="G69" s="26"/>
      <c r="H69" s="76">
        <f>H70+H71</f>
        <v>14037953.710000001</v>
      </c>
      <c r="I69" s="77"/>
      <c r="J69" s="76">
        <f>J70+J72</f>
        <v>4930825</v>
      </c>
      <c r="K69" s="77"/>
      <c r="L69" s="6">
        <f>L70+L72</f>
        <v>4930825</v>
      </c>
      <c r="M69" s="36">
        <f t="shared" si="1"/>
        <v>100</v>
      </c>
    </row>
    <row r="70" spans="1:13" ht="46.15" customHeight="1" x14ac:dyDescent="0.3">
      <c r="A70" s="17">
        <v>40</v>
      </c>
      <c r="B70" s="39" t="s">
        <v>65</v>
      </c>
      <c r="C70" s="5">
        <v>733</v>
      </c>
      <c r="D70" s="9" t="s">
        <v>46</v>
      </c>
      <c r="E70" s="9" t="s">
        <v>47</v>
      </c>
      <c r="F70" s="5">
        <v>460</v>
      </c>
      <c r="G70" s="5">
        <v>2020</v>
      </c>
      <c r="H70" s="43">
        <v>0</v>
      </c>
      <c r="I70" s="43"/>
      <c r="J70" s="43">
        <v>4786825</v>
      </c>
      <c r="K70" s="43"/>
      <c r="L70" s="36">
        <v>4786825</v>
      </c>
      <c r="M70" s="36">
        <f t="shared" si="1"/>
        <v>100</v>
      </c>
    </row>
    <row r="71" spans="1:13" ht="46.15" customHeight="1" x14ac:dyDescent="0.3">
      <c r="A71" s="17">
        <v>41</v>
      </c>
      <c r="B71" s="39" t="s">
        <v>89</v>
      </c>
      <c r="C71" s="5">
        <v>733</v>
      </c>
      <c r="D71" s="9" t="s">
        <v>46</v>
      </c>
      <c r="E71" s="9" t="s">
        <v>47</v>
      </c>
      <c r="F71" s="5">
        <v>460</v>
      </c>
      <c r="G71" s="5">
        <v>2020</v>
      </c>
      <c r="H71" s="41">
        <v>14037953.710000001</v>
      </c>
      <c r="I71" s="42"/>
      <c r="J71" s="41">
        <v>0</v>
      </c>
      <c r="K71" s="42"/>
      <c r="L71" s="33">
        <v>0</v>
      </c>
      <c r="M71" s="36">
        <v>0</v>
      </c>
    </row>
    <row r="72" spans="1:13" ht="81.599999999999994" customHeight="1" x14ac:dyDescent="0.3">
      <c r="A72" s="5">
        <v>42</v>
      </c>
      <c r="B72" s="29" t="s">
        <v>76</v>
      </c>
      <c r="C72" s="5">
        <v>733</v>
      </c>
      <c r="D72" s="9" t="s">
        <v>46</v>
      </c>
      <c r="E72" s="9" t="s">
        <v>75</v>
      </c>
      <c r="F72" s="5">
        <v>460</v>
      </c>
      <c r="G72" s="5">
        <v>2020</v>
      </c>
      <c r="H72" s="43">
        <v>0</v>
      </c>
      <c r="I72" s="43"/>
      <c r="J72" s="43">
        <v>144000</v>
      </c>
      <c r="K72" s="43"/>
      <c r="L72" s="18">
        <v>144000</v>
      </c>
      <c r="M72" s="36">
        <f t="shared" si="1"/>
        <v>100</v>
      </c>
    </row>
  </sheetData>
  <mergeCells count="175">
    <mergeCell ref="M19:M20"/>
    <mergeCell ref="L18:M18"/>
    <mergeCell ref="J54:K54"/>
    <mergeCell ref="H71:I71"/>
    <mergeCell ref="J71:K71"/>
    <mergeCell ref="J37:K37"/>
    <mergeCell ref="J42:K42"/>
    <mergeCell ref="F40:F41"/>
    <mergeCell ref="G40:G41"/>
    <mergeCell ref="H40:I40"/>
    <mergeCell ref="J40:K40"/>
    <mergeCell ref="H47:I47"/>
    <mergeCell ref="H37:I37"/>
    <mergeCell ref="J46:K46"/>
    <mergeCell ref="J47:K47"/>
    <mergeCell ref="J24:K24"/>
    <mergeCell ref="H32:I32"/>
    <mergeCell ref="J67:K67"/>
    <mergeCell ref="H28:I28"/>
    <mergeCell ref="J28:K28"/>
    <mergeCell ref="J29:K29"/>
    <mergeCell ref="H29:I29"/>
    <mergeCell ref="J30:K30"/>
    <mergeCell ref="H31:I31"/>
    <mergeCell ref="A40:A42"/>
    <mergeCell ref="B40:B42"/>
    <mergeCell ref="C40:C42"/>
    <mergeCell ref="D40:D42"/>
    <mergeCell ref="H42:I42"/>
    <mergeCell ref="F59:F61"/>
    <mergeCell ref="G59:G61"/>
    <mergeCell ref="H60:I60"/>
    <mergeCell ref="A59:A61"/>
    <mergeCell ref="B59:B61"/>
    <mergeCell ref="C59:C61"/>
    <mergeCell ref="D59:D61"/>
    <mergeCell ref="H61:I61"/>
    <mergeCell ref="H57:I57"/>
    <mergeCell ref="B56:B57"/>
    <mergeCell ref="F56:F57"/>
    <mergeCell ref="G56:G57"/>
    <mergeCell ref="A56:A57"/>
    <mergeCell ref="C44:C46"/>
    <mergeCell ref="D44:D46"/>
    <mergeCell ref="F44:F46"/>
    <mergeCell ref="G44:G46"/>
    <mergeCell ref="H46:I46"/>
    <mergeCell ref="H49:I49"/>
    <mergeCell ref="H72:I72"/>
    <mergeCell ref="J72:K72"/>
    <mergeCell ref="H54:I54"/>
    <mergeCell ref="H70:I70"/>
    <mergeCell ref="J70:K70"/>
    <mergeCell ref="J57:K57"/>
    <mergeCell ref="H69:I69"/>
    <mergeCell ref="J69:K69"/>
    <mergeCell ref="H62:I62"/>
    <mergeCell ref="J62:K62"/>
    <mergeCell ref="H65:I65"/>
    <mergeCell ref="J65:K65"/>
    <mergeCell ref="H66:I66"/>
    <mergeCell ref="H67:I67"/>
    <mergeCell ref="J66:K66"/>
    <mergeCell ref="A63:A64"/>
    <mergeCell ref="B63:B64"/>
    <mergeCell ref="C63:C64"/>
    <mergeCell ref="D63:D64"/>
    <mergeCell ref="J64:K64"/>
    <mergeCell ref="F63:F64"/>
    <mergeCell ref="G63:G64"/>
    <mergeCell ref="H64:I64"/>
    <mergeCell ref="B38:B39"/>
    <mergeCell ref="H38:I38"/>
    <mergeCell ref="H39:I39"/>
    <mergeCell ref="A38:A39"/>
    <mergeCell ref="J38:K38"/>
    <mergeCell ref="J39:K39"/>
    <mergeCell ref="H41:I41"/>
    <mergeCell ref="J41:K41"/>
    <mergeCell ref="H53:I53"/>
    <mergeCell ref="J53:K53"/>
    <mergeCell ref="H52:I52"/>
    <mergeCell ref="J52:K52"/>
    <mergeCell ref="H44:I44"/>
    <mergeCell ref="J45:K45"/>
    <mergeCell ref="A44:A46"/>
    <mergeCell ref="B44:B46"/>
    <mergeCell ref="H2:L2"/>
    <mergeCell ref="H45:I45"/>
    <mergeCell ref="J44:K44"/>
    <mergeCell ref="H43:I43"/>
    <mergeCell ref="J43:K43"/>
    <mergeCell ref="H36:I36"/>
    <mergeCell ref="J36:K36"/>
    <mergeCell ref="H68:I68"/>
    <mergeCell ref="J68:K68"/>
    <mergeCell ref="H27:I27"/>
    <mergeCell ref="H23:I23"/>
    <mergeCell ref="H24:I24"/>
    <mergeCell ref="H25:I25"/>
    <mergeCell ref="J25:K25"/>
    <mergeCell ref="J27:K27"/>
    <mergeCell ref="J34:K34"/>
    <mergeCell ref="H63:I63"/>
    <mergeCell ref="J63:K63"/>
    <mergeCell ref="J26:K26"/>
    <mergeCell ref="H26:I26"/>
    <mergeCell ref="J48:K48"/>
    <mergeCell ref="J49:K49"/>
    <mergeCell ref="H48:I48"/>
    <mergeCell ref="J23:K23"/>
    <mergeCell ref="H30:I30"/>
    <mergeCell ref="J31:K31"/>
    <mergeCell ref="J32:K32"/>
    <mergeCell ref="H35:I35"/>
    <mergeCell ref="H33:I33"/>
    <mergeCell ref="J60:K60"/>
    <mergeCell ref="J61:K61"/>
    <mergeCell ref="H34:I34"/>
    <mergeCell ref="J33:K33"/>
    <mergeCell ref="J35:K35"/>
    <mergeCell ref="H51:I51"/>
    <mergeCell ref="H59:I59"/>
    <mergeCell ref="H50:I50"/>
    <mergeCell ref="J59:K59"/>
    <mergeCell ref="J50:K50"/>
    <mergeCell ref="H58:I58"/>
    <mergeCell ref="J51:K51"/>
    <mergeCell ref="J58:K58"/>
    <mergeCell ref="J55:K55"/>
    <mergeCell ref="J56:K56"/>
    <mergeCell ref="H55:I55"/>
    <mergeCell ref="H56:I56"/>
    <mergeCell ref="L19:L20"/>
    <mergeCell ref="J19:K20"/>
    <mergeCell ref="G12:H12"/>
    <mergeCell ref="I12:J12"/>
    <mergeCell ref="G13:H13"/>
    <mergeCell ref="A7:L7"/>
    <mergeCell ref="G10:H10"/>
    <mergeCell ref="E10:F10"/>
    <mergeCell ref="B10:D10"/>
    <mergeCell ref="B11:D11"/>
    <mergeCell ref="E11:F11"/>
    <mergeCell ref="I10:J10"/>
    <mergeCell ref="I11:J11"/>
    <mergeCell ref="A19:A20"/>
    <mergeCell ref="G11:H11"/>
    <mergeCell ref="I13:J13"/>
    <mergeCell ref="B12:D12"/>
    <mergeCell ref="B13:D13"/>
    <mergeCell ref="B14:D14"/>
    <mergeCell ref="E12:F12"/>
    <mergeCell ref="E13:F13"/>
    <mergeCell ref="J9:K9"/>
    <mergeCell ref="B22:G22"/>
    <mergeCell ref="J22:K22"/>
    <mergeCell ref="G14:H14"/>
    <mergeCell ref="E16:F16"/>
    <mergeCell ref="C19:F19"/>
    <mergeCell ref="I14:J14"/>
    <mergeCell ref="H21:I21"/>
    <mergeCell ref="H22:I22"/>
    <mergeCell ref="H19:I20"/>
    <mergeCell ref="G19:G20"/>
    <mergeCell ref="J21:K21"/>
    <mergeCell ref="B19:B20"/>
    <mergeCell ref="E14:F14"/>
    <mergeCell ref="A16:D16"/>
    <mergeCell ref="B15:D15"/>
    <mergeCell ref="E15:F15"/>
    <mergeCell ref="G15:H15"/>
    <mergeCell ref="I15:J15"/>
    <mergeCell ref="G16:H16"/>
    <mergeCell ref="I16:J16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5" orientation="portrait" useFirstPageNumber="1" r:id="rId1"/>
  <headerFooter alignWithMargins="0">
    <oddFooter>&amp;R&amp;"Times New Roman,обычный"&amp;12&amp;P</oddFooter>
  </headerFooter>
  <rowBreaks count="1" manualBreakCount="1">
    <brk id="3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2021-05-13T09:09:38Z</cp:lastPrinted>
  <dcterms:created xsi:type="dcterms:W3CDTF">2002-03-11T10:22:12Z</dcterms:created>
  <dcterms:modified xsi:type="dcterms:W3CDTF">2021-05-28T03:36:18Z</dcterms:modified>
</cp:coreProperties>
</file>