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источникам'!$B$30</definedName>
    <definedName name="FIO" localSheetId="0">'Отчет по источникам'!$G$30</definedName>
    <definedName name="SIGN" localSheetId="0">'Отчет по источникам'!$B$30:$G$30</definedName>
    <definedName name="_xlnm.Print_Titles" localSheetId="0">'Отчет по источникам'!$13:$14</definedName>
    <definedName name="_xlnm.Print_Area" localSheetId="0">'Отчет по источникам'!$A$1:$G$38</definedName>
  </definedNames>
  <calcPr calcId="162913"/>
</workbook>
</file>

<file path=xl/calcChain.xml><?xml version="1.0" encoding="utf-8"?>
<calcChain xmlns="http://schemas.openxmlformats.org/spreadsheetml/2006/main">
  <c r="E25" i="3"/>
  <c r="E24" s="1"/>
  <c r="E28"/>
  <c r="E27" s="1"/>
  <c r="E19" l="1"/>
  <c r="E21"/>
  <c r="E38" s="1"/>
  <c r="E34" l="1"/>
  <c r="F21"/>
  <c r="E23"/>
  <c r="E22" s="1"/>
  <c r="F20" l="1"/>
  <c r="F19" s="1"/>
  <c r="F38"/>
  <c r="G21"/>
  <c r="G20" l="1"/>
  <c r="G19" s="1"/>
  <c r="G25" l="1"/>
  <c r="F25"/>
  <c r="G28"/>
  <c r="G38" s="1"/>
  <c r="F27" l="1"/>
  <c r="G24"/>
  <c r="G27"/>
  <c r="F24"/>
  <c r="F23" s="1"/>
  <c r="F22" s="1"/>
  <c r="G23" l="1"/>
  <c r="G22" s="1"/>
  <c r="G18"/>
  <c r="G34" l="1"/>
  <c r="G17"/>
  <c r="G37"/>
  <c r="G36" s="1"/>
  <c r="G35" s="1"/>
  <c r="E20"/>
  <c r="G33"/>
  <c r="G32" s="1"/>
  <c r="G31" s="1"/>
  <c r="G30" l="1"/>
  <c r="G16" s="1"/>
  <c r="E37"/>
  <c r="E36" s="1"/>
  <c r="E35" s="1"/>
  <c r="F18" l="1"/>
  <c r="F34" l="1"/>
  <c r="F17"/>
  <c r="F33"/>
  <c r="F32" s="1"/>
  <c r="F31" s="1"/>
  <c r="E18" l="1"/>
  <c r="E17" s="1"/>
  <c r="E33"/>
  <c r="E32" s="1"/>
  <c r="E31" s="1"/>
  <c r="E30" s="1"/>
  <c r="E16" s="1"/>
  <c r="F37"/>
  <c r="F36" s="1"/>
  <c r="F35" s="1"/>
  <c r="F30" s="1"/>
  <c r="F16" s="1"/>
</calcChain>
</file>

<file path=xl/sharedStrings.xml><?xml version="1.0" encoding="utf-8"?>
<sst xmlns="http://schemas.openxmlformats.org/spreadsheetml/2006/main" count="87" uniqueCount="62">
  <si>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</si>
  <si>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</si>
  <si>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</si>
  <si>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</si>
  <si>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</si>
  <si>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</si>
  <si>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</si>
  <si>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</si>
  <si>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</si>
  <si>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</si>
  <si>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</si>
  <si>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</si>
  <si>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</si>
  <si>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</si>
  <si>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</si>
  <si>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</si>
  <si>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</si>
  <si>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</si>
  <si>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</si>
  <si>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</si>
  <si>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</si>
  <si>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</si>
  <si>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</si>
  <si>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</si>
  <si>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</si>
  <si>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</si>
  <si>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</si>
  <si>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</si>
  <si>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</si>
  <si>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</si>
  <si>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</si>
  <si>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</si>
  <si>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</si>
  <si>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</si>
  <si>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</si>
  <si>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</si>
  <si>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</si>
  <si>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</si>
  <si>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</si>
  <si>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</si>
  <si>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</si>
  <si>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</si>
  <si>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</si>
  <si>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</si>
  <si>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</si>
  <si>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</si>
  <si>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</si>
  <si>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</si>
  <si>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</si>
  <si>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</si>
  <si>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</si>
  <si>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</si>
  <si>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</si>
  <si>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Сумма 
на 2025 год</t>
  </si>
  <si>
    <t>Источники внутреннего финансирования дефицита бюджета города
на 2024 год и плановый период 2025-2026 годов</t>
  </si>
  <si>
    <t>Сумма 
на 2026 год</t>
  </si>
  <si>
    <t>Совета депутатов от  15.12.2023  № 44-278р</t>
  </si>
  <si>
    <t>01030100045200710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</si>
  <si>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</si>
  <si>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</si>
  <si>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1030100045200810</t>
  </si>
  <si>
    <t>Совета депутатов от 29.03.2024 № 47-293р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</si>
</sst>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38"/>
  <sheetViews>
    <sheetView showGridLines="0" tabSelected="1" view="pageBreakPreview" zoomScaleNormal="100" zoomScaleSheetLayoutView="100" workbookViewId="0">
      <selection activeCell="E3" sqref="E3"/>
    </sheetView>
  </sheetViews>
  <sheetFormatPr defaultColWidth="9.140625" defaultRowHeight="12.75" customHeight="1" outlineLevelRow="3"/>
  <cols>
    <col min="1" max="1" width="5.7109375" style="5" customWidth="1"/>
    <col min="2" max="2" width="17.42578125" style="2" customWidth="1"/>
    <col min="3" max="3" width="22.42578125" style="2" customWidth="1"/>
    <col min="4" max="4" width="66.42578125" style="2" customWidth="1"/>
    <col min="5" max="5" width="18.85546875" style="2" customWidth="1"/>
    <col min="6" max="7" width="18.7109375" style="2" customWidth="1"/>
    <col min="8" max="10" width="9.140625" style="2"/>
    <col min="11" max="11" width="17.5703125" style="2" customWidth="1"/>
    <col min="12" max="16384" width="9.140625" style="2"/>
  </cols>
  <sheetData>
    <row r="1" spans="1:11" ht="15.75">
      <c r="E1" s="3" t="s">
        <v>33</v>
      </c>
    </row>
    <row r="2" spans="1:11" ht="15.75">
      <c r="C2" s="3"/>
      <c r="E2" s="3" t="s">
        <v>39</v>
      </c>
    </row>
    <row r="3" spans="1:11" ht="15.75">
      <c r="C3" s="3"/>
      <c r="E3" s="3" t="s">
        <v>61</v>
      </c>
    </row>
    <row r="4" spans="1:11" ht="15.75">
      <c r="C4" s="3"/>
    </row>
    <row r="5" spans="1:11" ht="15.75">
      <c r="E5" s="3" t="s">
        <v>33</v>
      </c>
    </row>
    <row r="6" spans="1:11" ht="15.75">
      <c r="E6" s="3" t="s">
        <v>39</v>
      </c>
    </row>
    <row r="7" spans="1:11" ht="15.75">
      <c r="E7" s="3" t="s">
        <v>56</v>
      </c>
    </row>
    <row r="8" spans="1:11" ht="15.75">
      <c r="F8" s="1"/>
    </row>
    <row r="9" spans="1:11" ht="15.75"/>
    <row r="10" spans="1:11" ht="34.5" customHeight="1">
      <c r="A10" s="20" t="s">
        <v>54</v>
      </c>
      <c r="B10" s="20"/>
      <c r="C10" s="20"/>
      <c r="D10" s="20"/>
      <c r="E10" s="20"/>
      <c r="F10" s="20"/>
      <c r="G10" s="20"/>
    </row>
    <row r="11" spans="1:11" ht="15.75"/>
    <row r="12" spans="1:11" ht="15.75">
      <c r="G12" s="4" t="s">
        <v>15</v>
      </c>
    </row>
    <row r="13" spans="1:11" ht="40.5" customHeight="1">
      <c r="A13" s="21" t="s">
        <v>34</v>
      </c>
      <c r="B13" s="26" t="s">
        <v>36</v>
      </c>
      <c r="C13" s="27"/>
      <c r="D13" s="21" t="s">
        <v>35</v>
      </c>
      <c r="E13" s="22" t="s">
        <v>40</v>
      </c>
      <c r="F13" s="22" t="s">
        <v>53</v>
      </c>
      <c r="G13" s="24" t="s">
        <v>55</v>
      </c>
    </row>
    <row r="14" spans="1:11" ht="130.5" customHeight="1">
      <c r="A14" s="21"/>
      <c r="B14" s="7" t="s">
        <v>37</v>
      </c>
      <c r="C14" s="11" t="s">
        <v>41</v>
      </c>
      <c r="D14" s="21"/>
      <c r="E14" s="23"/>
      <c r="F14" s="23"/>
      <c r="G14" s="25"/>
    </row>
    <row r="15" spans="1:11" ht="15.75">
      <c r="A15" s="12">
        <v>1</v>
      </c>
      <c r="B15" s="11" t="s">
        <v>0</v>
      </c>
      <c r="D15" s="14" t="s">
        <v>42</v>
      </c>
      <c r="E15" s="14"/>
      <c r="F15" s="14"/>
      <c r="G15" s="14"/>
    </row>
    <row r="16" spans="1:11" ht="31.5">
      <c r="A16" s="6">
        <v>2</v>
      </c>
      <c r="B16" s="11" t="s">
        <v>0</v>
      </c>
      <c r="C16" s="11" t="s">
        <v>1</v>
      </c>
      <c r="D16" s="13" t="s">
        <v>2</v>
      </c>
      <c r="E16" s="15">
        <f>E17+E22+E30</f>
        <v>180987405.299999</v>
      </c>
      <c r="F16" s="15">
        <f>F17+F22+F30</f>
        <v>0</v>
      </c>
      <c r="G16" s="15">
        <f t="shared" ref="G16" si="0">G17+G22+G30</f>
        <v>0</v>
      </c>
      <c r="K16" s="16"/>
    </row>
    <row r="17" spans="1:7" ht="18.75" customHeight="1" outlineLevel="1">
      <c r="A17" s="12">
        <v>3</v>
      </c>
      <c r="B17" s="11" t="s">
        <v>0</v>
      </c>
      <c r="C17" s="11" t="s">
        <v>3</v>
      </c>
      <c r="D17" s="13" t="s">
        <v>4</v>
      </c>
      <c r="E17" s="8">
        <f>E18-E20</f>
        <v>61739800.970000029</v>
      </c>
      <c r="F17" s="8">
        <f t="shared" ref="F17:G17" si="1">F18-F20</f>
        <v>0</v>
      </c>
      <c r="G17" s="8">
        <f t="shared" si="1"/>
        <v>0</v>
      </c>
    </row>
    <row r="18" spans="1:7" s="10" customFormat="1" ht="31.5" outlineLevel="1">
      <c r="A18" s="12">
        <v>4</v>
      </c>
      <c r="B18" s="11" t="s">
        <v>0</v>
      </c>
      <c r="C18" s="11" t="s">
        <v>16</v>
      </c>
      <c r="D18" s="13" t="s">
        <v>43</v>
      </c>
      <c r="E18" s="15">
        <f>E19</f>
        <v>302539800.97000003</v>
      </c>
      <c r="F18" s="9">
        <f>F19</f>
        <v>302539800.97000003</v>
      </c>
      <c r="G18" s="9">
        <f>G19</f>
        <v>302539800.97000003</v>
      </c>
    </row>
    <row r="19" spans="1:7" s="10" customFormat="1" ht="31.5" outlineLevel="3">
      <c r="A19" s="19">
        <v>5</v>
      </c>
      <c r="B19" s="11" t="s">
        <v>0</v>
      </c>
      <c r="C19" s="11" t="s">
        <v>5</v>
      </c>
      <c r="D19" s="13" t="s">
        <v>44</v>
      </c>
      <c r="E19" s="15">
        <f>190800000-22785376.01+31980598.87+50000000+52544578.11</f>
        <v>302539800.97000003</v>
      </c>
      <c r="F19" s="9">
        <f>F20+F29</f>
        <v>302539800.97000003</v>
      </c>
      <c r="G19" s="9">
        <f>G20</f>
        <v>302539800.97000003</v>
      </c>
    </row>
    <row r="20" spans="1:7" s="10" customFormat="1" ht="34.5" customHeight="1" outlineLevel="3">
      <c r="A20" s="12">
        <v>6</v>
      </c>
      <c r="B20" s="11" t="s">
        <v>0</v>
      </c>
      <c r="C20" s="11" t="s">
        <v>17</v>
      </c>
      <c r="D20" s="13" t="s">
        <v>45</v>
      </c>
      <c r="E20" s="15">
        <f>E21</f>
        <v>240800000</v>
      </c>
      <c r="F20" s="9">
        <f>F21</f>
        <v>302539800.97000003</v>
      </c>
      <c r="G20" s="9">
        <f>G21</f>
        <v>302539800.97000003</v>
      </c>
    </row>
    <row r="21" spans="1:7" ht="31.5" outlineLevel="3">
      <c r="A21" s="12">
        <v>7</v>
      </c>
      <c r="B21" s="11" t="s">
        <v>0</v>
      </c>
      <c r="C21" s="11" t="s">
        <v>6</v>
      </c>
      <c r="D21" s="13" t="s">
        <v>46</v>
      </c>
      <c r="E21" s="15">
        <f>190800000+50000000</f>
        <v>240800000</v>
      </c>
      <c r="F21" s="9">
        <f>E19</f>
        <v>302539800.97000003</v>
      </c>
      <c r="G21" s="9">
        <f>F19</f>
        <v>302539800.97000003</v>
      </c>
    </row>
    <row r="22" spans="1:7" ht="32.25" customHeight="1" outlineLevel="1">
      <c r="A22" s="19">
        <v>8</v>
      </c>
      <c r="B22" s="11" t="s">
        <v>0</v>
      </c>
      <c r="C22" s="11" t="s">
        <v>7</v>
      </c>
      <c r="D22" s="13" t="s">
        <v>47</v>
      </c>
      <c r="E22" s="15">
        <f>E23</f>
        <v>35100000</v>
      </c>
      <c r="F22" s="15">
        <f t="shared" ref="F22:G22" si="2">F23</f>
        <v>-35100000</v>
      </c>
      <c r="G22" s="15">
        <f t="shared" si="2"/>
        <v>0</v>
      </c>
    </row>
    <row r="23" spans="1:7" ht="31.5" outlineLevel="2">
      <c r="A23" s="12">
        <v>9</v>
      </c>
      <c r="B23" s="11" t="s">
        <v>0</v>
      </c>
      <c r="C23" s="11" t="s">
        <v>8</v>
      </c>
      <c r="D23" s="13" t="s">
        <v>48</v>
      </c>
      <c r="E23" s="9">
        <f>E24-E27</f>
        <v>35100000</v>
      </c>
      <c r="F23" s="9">
        <f t="shared" ref="F23:G23" si="3">F24-F27</f>
        <v>-35100000</v>
      </c>
      <c r="G23" s="9">
        <f t="shared" si="3"/>
        <v>0</v>
      </c>
    </row>
    <row r="24" spans="1:7" s="5" customFormat="1" ht="47.25" outlineLevel="2">
      <c r="A24" s="12">
        <v>10</v>
      </c>
      <c r="B24" s="11" t="s">
        <v>0</v>
      </c>
      <c r="C24" s="11" t="s">
        <v>18</v>
      </c>
      <c r="D24" s="13" t="s">
        <v>50</v>
      </c>
      <c r="E24" s="9">
        <f>E25</f>
        <v>444333000</v>
      </c>
      <c r="F24" s="9">
        <f>F25</f>
        <v>0</v>
      </c>
      <c r="G24" s="9">
        <f>G25</f>
        <v>0</v>
      </c>
    </row>
    <row r="25" spans="1:7" s="5" customFormat="1" ht="47.25" outlineLevel="3">
      <c r="A25" s="19">
        <v>11</v>
      </c>
      <c r="B25" s="11" t="s">
        <v>0</v>
      </c>
      <c r="C25" s="11" t="s">
        <v>38</v>
      </c>
      <c r="D25" s="13" t="s">
        <v>49</v>
      </c>
      <c r="E25" s="9">
        <f>E26+35100000</f>
        <v>444333000</v>
      </c>
      <c r="F25" s="9">
        <f>35928000-35928000</f>
        <v>0</v>
      </c>
      <c r="G25" s="9">
        <f>35928000-35928000</f>
        <v>0</v>
      </c>
    </row>
    <row r="26" spans="1:7" s="5" customFormat="1" ht="63" outlineLevel="2">
      <c r="A26" s="12">
        <v>12</v>
      </c>
      <c r="B26" s="18" t="s">
        <v>0</v>
      </c>
      <c r="C26" s="17" t="s">
        <v>57</v>
      </c>
      <c r="D26" s="13" t="s">
        <v>58</v>
      </c>
      <c r="E26" s="9">
        <v>409233000</v>
      </c>
      <c r="F26" s="9">
        <v>0</v>
      </c>
      <c r="G26" s="9">
        <v>0</v>
      </c>
    </row>
    <row r="27" spans="1:7" s="5" customFormat="1" ht="47.25" outlineLevel="3">
      <c r="A27" s="12">
        <v>13</v>
      </c>
      <c r="B27" s="11" t="s">
        <v>0</v>
      </c>
      <c r="C27" s="11" t="s">
        <v>19</v>
      </c>
      <c r="D27" s="13" t="s">
        <v>51</v>
      </c>
      <c r="E27" s="9">
        <f>E28</f>
        <v>409233000</v>
      </c>
      <c r="F27" s="9">
        <f>F28</f>
        <v>35100000</v>
      </c>
      <c r="G27" s="9">
        <f>G28</f>
        <v>0</v>
      </c>
    </row>
    <row r="28" spans="1:7" s="5" customFormat="1" ht="47.25" outlineLevel="3">
      <c r="A28" s="19">
        <v>14</v>
      </c>
      <c r="B28" s="11" t="s">
        <v>0</v>
      </c>
      <c r="C28" s="11" t="s">
        <v>9</v>
      </c>
      <c r="D28" s="13" t="s">
        <v>52</v>
      </c>
      <c r="E28" s="9">
        <f>E29</f>
        <v>409233000</v>
      </c>
      <c r="F28" s="9">
        <v>35100000</v>
      </c>
      <c r="G28" s="9">
        <f>35928000-35928000</f>
        <v>0</v>
      </c>
    </row>
    <row r="29" spans="1:7" s="5" customFormat="1" ht="63" outlineLevel="3">
      <c r="A29" s="12">
        <v>15</v>
      </c>
      <c r="B29" s="18" t="s">
        <v>0</v>
      </c>
      <c r="C29" s="18" t="s">
        <v>60</v>
      </c>
      <c r="D29" s="13" t="s">
        <v>59</v>
      </c>
      <c r="E29" s="9">
        <v>409233000</v>
      </c>
      <c r="F29" s="9">
        <v>0</v>
      </c>
      <c r="G29" s="9">
        <v>0</v>
      </c>
    </row>
    <row r="30" spans="1:7" s="5" customFormat="1" ht="16.5" customHeight="1" outlineLevel="1">
      <c r="A30" s="12">
        <v>16</v>
      </c>
      <c r="B30" s="18" t="s">
        <v>0</v>
      </c>
      <c r="C30" s="11" t="s">
        <v>10</v>
      </c>
      <c r="D30" s="13" t="s">
        <v>11</v>
      </c>
      <c r="E30" s="8">
        <f>E31+E35</f>
        <v>84147604.32999897</v>
      </c>
      <c r="F30" s="8">
        <f>F31+F35</f>
        <v>35100000</v>
      </c>
      <c r="G30" s="8">
        <f>G31+G35</f>
        <v>0</v>
      </c>
    </row>
    <row r="31" spans="1:7" s="5" customFormat="1" ht="16.5" customHeight="1" outlineLevel="1">
      <c r="A31" s="19">
        <v>17</v>
      </c>
      <c r="B31" s="18" t="s">
        <v>0</v>
      </c>
      <c r="C31" s="11" t="s">
        <v>24</v>
      </c>
      <c r="D31" s="13" t="s">
        <v>22</v>
      </c>
      <c r="E31" s="9">
        <f>E32</f>
        <v>-5657669495.9000006</v>
      </c>
      <c r="F31" s="9">
        <f>F32</f>
        <v>-4603747735.3699999</v>
      </c>
      <c r="G31" s="9">
        <f>G32</f>
        <v>-4717009005.04</v>
      </c>
    </row>
    <row r="32" spans="1:7" s="5" customFormat="1" ht="15.75" outlineLevel="2">
      <c r="A32" s="12">
        <v>18</v>
      </c>
      <c r="B32" s="18" t="s">
        <v>0</v>
      </c>
      <c r="C32" s="11" t="s">
        <v>25</v>
      </c>
      <c r="D32" s="13" t="s">
        <v>26</v>
      </c>
      <c r="E32" s="9">
        <f t="shared" ref="E32:G32" si="4">E33</f>
        <v>-5657669495.9000006</v>
      </c>
      <c r="F32" s="9">
        <f t="shared" si="4"/>
        <v>-4603747735.3699999</v>
      </c>
      <c r="G32" s="9">
        <f t="shared" si="4"/>
        <v>-4717009005.04</v>
      </c>
    </row>
    <row r="33" spans="1:7" s="5" customFormat="1" ht="15.75" outlineLevel="2">
      <c r="A33" s="12">
        <v>19</v>
      </c>
      <c r="B33" s="18" t="s">
        <v>0</v>
      </c>
      <c r="C33" s="11" t="s">
        <v>27</v>
      </c>
      <c r="D33" s="13" t="s">
        <v>20</v>
      </c>
      <c r="E33" s="9">
        <f>E34</f>
        <v>-5657669495.9000006</v>
      </c>
      <c r="F33" s="9">
        <f>F34</f>
        <v>-4603747735.3699999</v>
      </c>
      <c r="G33" s="9">
        <f>G34</f>
        <v>-4717009005.04</v>
      </c>
    </row>
    <row r="34" spans="1:7" s="5" customFormat="1" ht="31.5" outlineLevel="3">
      <c r="A34" s="19">
        <v>20</v>
      </c>
      <c r="B34" s="18" t="s">
        <v>0</v>
      </c>
      <c r="C34" s="11" t="s">
        <v>12</v>
      </c>
      <c r="D34" s="13" t="s">
        <v>13</v>
      </c>
      <c r="E34" s="9">
        <f>-4910796694.93-E19-E25</f>
        <v>-5657669495.9000006</v>
      </c>
      <c r="F34" s="9">
        <f>-4301207934.4-F18-F25</f>
        <v>-4603747735.3699999</v>
      </c>
      <c r="G34" s="9">
        <f>-4414469204.07-G18-G25</f>
        <v>-4717009005.04</v>
      </c>
    </row>
    <row r="35" spans="1:7" s="5" customFormat="1" ht="15.75" outlineLevel="3">
      <c r="A35" s="12">
        <v>21</v>
      </c>
      <c r="B35" s="18" t="s">
        <v>0</v>
      </c>
      <c r="C35" s="11" t="s">
        <v>28</v>
      </c>
      <c r="D35" s="13" t="s">
        <v>23</v>
      </c>
      <c r="E35" s="9">
        <f t="shared" ref="E35:E36" si="5">E36</f>
        <v>5741817100.2299995</v>
      </c>
      <c r="F35" s="9">
        <f t="shared" ref="F35" si="6">F36</f>
        <v>4638847735.3699999</v>
      </c>
      <c r="G35" s="9">
        <f t="shared" ref="G35" si="7">G36</f>
        <v>4717009005.04</v>
      </c>
    </row>
    <row r="36" spans="1:7" s="5" customFormat="1" ht="15.75" outlineLevel="3">
      <c r="A36" s="12">
        <v>22</v>
      </c>
      <c r="B36" s="18" t="s">
        <v>0</v>
      </c>
      <c r="C36" s="11" t="s">
        <v>29</v>
      </c>
      <c r="D36" s="13" t="s">
        <v>31</v>
      </c>
      <c r="E36" s="9">
        <f t="shared" si="5"/>
        <v>5741817100.2299995</v>
      </c>
      <c r="F36" s="9">
        <f t="shared" ref="F36" si="8">F37</f>
        <v>4638847735.3699999</v>
      </c>
      <c r="G36" s="9">
        <f t="shared" ref="G36" si="9">G37</f>
        <v>4717009005.04</v>
      </c>
    </row>
    <row r="37" spans="1:7" s="5" customFormat="1" ht="15.75">
      <c r="A37" s="19">
        <v>23</v>
      </c>
      <c r="B37" s="18" t="s">
        <v>0</v>
      </c>
      <c r="C37" s="11" t="s">
        <v>30</v>
      </c>
      <c r="D37" s="13" t="s">
        <v>21</v>
      </c>
      <c r="E37" s="9">
        <f>E38</f>
        <v>5741817100.2299995</v>
      </c>
      <c r="F37" s="9">
        <f t="shared" ref="F37:G37" si="10">F38</f>
        <v>4638847735.3699999</v>
      </c>
      <c r="G37" s="9">
        <f t="shared" si="10"/>
        <v>4717009005.04</v>
      </c>
    </row>
    <row r="38" spans="1:7" s="5" customFormat="1" ht="35.25" customHeight="1">
      <c r="A38" s="12">
        <v>24</v>
      </c>
      <c r="B38" s="18" t="s">
        <v>0</v>
      </c>
      <c r="C38" s="11" t="s">
        <v>14</v>
      </c>
      <c r="D38" s="13" t="s">
        <v>32</v>
      </c>
      <c r="E38" s="9">
        <f>5091784100.23+E21+E28</f>
        <v>5741817100.2299995</v>
      </c>
      <c r="F38" s="9">
        <f>4301207934.4+F21+F28</f>
        <v>4638847735.3699999</v>
      </c>
      <c r="G38" s="9">
        <f>4414469204.07+G21+G28</f>
        <v>4717009005.04</v>
      </c>
    </row>
  </sheetData>
  <mergeCells count="7">
    <mergeCell ref="A10:G10"/>
    <mergeCell ref="A13:A14"/>
    <mergeCell ref="D13:D14"/>
    <mergeCell ref="E13:E14"/>
    <mergeCell ref="F13:F14"/>
    <mergeCell ref="G13:G14"/>
    <mergeCell ref="B13:C13"/>
  </mergeCells>
  <pageMargins left="0.78740157480314965" right="0.78740157480314965" top="1.1811023622047245" bottom="0.59055118110236227" header="0" footer="0"/>
  <pageSetup paperSize="9" scale="51" orientation="portrait" useFirstPageNumber="1" r:id="rId1"/>
  <headerFooter differentOddEven="1">
    <oddHeader>&amp;C&amp;"Times New Roman,обычный"&amp;12
&amp;P</oddHeader>
    <evenHeader>&amp;C&amp;"Times New Roman,обычный"&amp;12
&amp;P</evenHead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источникам'!Заголовки_для_печати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Struch</cp:lastModifiedBy>
  <cp:lastPrinted>2024-03-25T08:08:07Z</cp:lastPrinted>
  <dcterms:created xsi:type="dcterms:W3CDTF">2002-03-11T10:22:12Z</dcterms:created>
  <dcterms:modified xsi:type="dcterms:W3CDTF">2024-04-01T02:50:13Z</dcterms:modified>
</cp:coreProperties>
</file>